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srh-prod.evasax.fs.sachsen.de/vis/ECB626D4-7423-4CCD-8CC0-807C65C59426/webdav/171880/"/>
    </mc:Choice>
  </mc:AlternateContent>
  <xr:revisionPtr revIDLastSave="0" documentId="13_ncr:1_{02384F6D-745C-407F-8270-276270615477}" xr6:coauthVersionLast="47" xr6:coauthVersionMax="47" xr10:uidLastSave="{00000000-0000-0000-0000-000000000000}"/>
  <bookViews>
    <workbookView xWindow="-120" yWindow="-120" windowWidth="29040" windowHeight="17520" xr2:uid="{935CE74F-DD8C-4E48-A482-77B8203EF933}"/>
  </bookViews>
  <sheets>
    <sheet name="Org ab 10 TEW" sheetId="1" r:id="rId1"/>
    <sheet name="Zusammenfassung" sheetId="2" r:id="rId2"/>
    <sheet name="Bearbeitungshinweise" sheetId="5" r:id="rId3"/>
    <sheet name="Hilfstabelle VZÄ IST" sheetId="4" r:id="rId4"/>
  </sheets>
  <definedNames>
    <definedName name="_xlnm._FilterDatabase" localSheetId="3" hidden="1">'Hilfstabelle VZÄ IST'!$A$11:$D$170</definedName>
    <definedName name="_xlnm._FilterDatabase" localSheetId="0" hidden="1">'Org ab 10 TEW'!$A$13:$S$172</definedName>
    <definedName name="_xlnm.Print_Area" localSheetId="0">'Org ab 10 TEW'!$B$1:$S$179</definedName>
    <definedName name="_xlnm.Print_Titles" localSheetId="3">'Hilfstabelle VZÄ IST'!$A:$A,'Hilfstabelle VZÄ IST'!$11:$11</definedName>
    <definedName name="_xlnm.Print_Titles" localSheetId="0">'Org ab 10 TEW'!$13:$13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5" i="2" l="1"/>
  <c r="E9" i="1" l="1"/>
  <c r="N154" i="1" l="1"/>
  <c r="N97" i="1"/>
  <c r="N72" i="1"/>
  <c r="N51" i="1"/>
  <c r="N40" i="1"/>
  <c r="N28" i="1"/>
  <c r="N24" i="1"/>
  <c r="N17" i="1"/>
  <c r="O165" i="1" l="1"/>
  <c r="E170" i="4" l="1"/>
  <c r="E169" i="4"/>
  <c r="E168" i="4"/>
  <c r="E166" i="4"/>
  <c r="E165" i="4"/>
  <c r="E164" i="4"/>
  <c r="E163" i="4"/>
  <c r="E161" i="4"/>
  <c r="E160" i="4"/>
  <c r="E159" i="4"/>
  <c r="E158" i="4"/>
  <c r="E157" i="4"/>
  <c r="E156" i="4"/>
  <c r="E155" i="4"/>
  <c r="E154" i="4"/>
  <c r="E153" i="4"/>
  <c r="E152" i="4"/>
  <c r="E151" i="4"/>
  <c r="E147" i="4"/>
  <c r="E149" i="4"/>
  <c r="E145" i="4"/>
  <c r="E144" i="4"/>
  <c r="E141" i="4"/>
  <c r="E140" i="4"/>
  <c r="E139" i="4"/>
  <c r="E137" i="4"/>
  <c r="E136" i="4"/>
  <c r="E134" i="4"/>
  <c r="E133" i="4"/>
  <c r="E127" i="4"/>
  <c r="E125" i="4"/>
  <c r="E121" i="4"/>
  <c r="E116" i="4"/>
  <c r="E119" i="4"/>
  <c r="E118" i="4"/>
  <c r="E114" i="4"/>
  <c r="E111" i="4"/>
  <c r="E109" i="4"/>
  <c r="E108" i="4"/>
  <c r="E105" i="4"/>
  <c r="E97" i="4"/>
  <c r="E103" i="4"/>
  <c r="E102" i="4"/>
  <c r="E101" i="4"/>
  <c r="E100" i="4"/>
  <c r="E93" i="4"/>
  <c r="E91" i="4"/>
  <c r="E90" i="4"/>
  <c r="E88" i="4"/>
  <c r="E87" i="4"/>
  <c r="E86" i="4"/>
  <c r="E84" i="4"/>
  <c r="E83" i="4"/>
  <c r="E82" i="4"/>
  <c r="E75" i="4"/>
  <c r="E73" i="4"/>
  <c r="E72" i="4"/>
  <c r="E70" i="4"/>
  <c r="E69" i="4"/>
  <c r="E68" i="4"/>
  <c r="E61" i="4"/>
  <c r="E66" i="4"/>
  <c r="E65" i="4"/>
  <c r="E64" i="4"/>
  <c r="E51" i="4"/>
  <c r="E59" i="4"/>
  <c r="E58" i="4"/>
  <c r="E57" i="4"/>
  <c r="E56" i="4"/>
  <c r="E50" i="4"/>
  <c r="E48" i="4"/>
  <c r="E47" i="4"/>
  <c r="E45" i="4"/>
  <c r="E44" i="4"/>
  <c r="E43" i="4"/>
  <c r="E42" i="4"/>
  <c r="E41" i="4"/>
  <c r="E40" i="4"/>
  <c r="E35" i="4"/>
  <c r="E33" i="4"/>
  <c r="E32" i="4"/>
  <c r="E31" i="4"/>
  <c r="E28" i="4"/>
  <c r="E26" i="4"/>
  <c r="E25" i="4"/>
  <c r="E24" i="4"/>
  <c r="E23" i="4"/>
  <c r="E21" i="4"/>
  <c r="E20" i="4"/>
  <c r="E15" i="4"/>
  <c r="E16" i="4"/>
  <c r="E17" i="4"/>
  <c r="E18" i="4"/>
  <c r="E14" i="4"/>
  <c r="E13" i="4"/>
  <c r="E12" i="4"/>
  <c r="IU172" i="4"/>
  <c r="IU173" i="4" s="1"/>
  <c r="DP172" i="4"/>
  <c r="DQ172" i="4"/>
  <c r="DR172" i="4"/>
  <c r="DS172" i="4"/>
  <c r="DT172" i="4"/>
  <c r="DU172" i="4"/>
  <c r="DU173" i="4" s="1"/>
  <c r="DV172" i="4"/>
  <c r="DV173" i="4" s="1"/>
  <c r="DW172" i="4"/>
  <c r="DW173" i="4" s="1"/>
  <c r="DX172" i="4"/>
  <c r="DY172" i="4"/>
  <c r="DZ172" i="4"/>
  <c r="EA172" i="4"/>
  <c r="EB172" i="4"/>
  <c r="EC172" i="4"/>
  <c r="EC173" i="4" s="1"/>
  <c r="ED172" i="4"/>
  <c r="ED173" i="4" s="1"/>
  <c r="EE172" i="4"/>
  <c r="EE173" i="4" s="1"/>
  <c r="EF172" i="4"/>
  <c r="EG172" i="4"/>
  <c r="EH172" i="4"/>
  <c r="EI172" i="4"/>
  <c r="EJ172" i="4"/>
  <c r="EK172" i="4"/>
  <c r="EK173" i="4" s="1"/>
  <c r="EL172" i="4"/>
  <c r="EL173" i="4" s="1"/>
  <c r="EM172" i="4"/>
  <c r="EM173" i="4" s="1"/>
  <c r="EN172" i="4"/>
  <c r="EO172" i="4"/>
  <c r="EP172" i="4"/>
  <c r="EQ172" i="4"/>
  <c r="ER172" i="4"/>
  <c r="ES172" i="4"/>
  <c r="ES173" i="4" s="1"/>
  <c r="ET172" i="4"/>
  <c r="ET173" i="4" s="1"/>
  <c r="EU172" i="4"/>
  <c r="EU173" i="4" s="1"/>
  <c r="EV172" i="4"/>
  <c r="EW172" i="4"/>
  <c r="EX172" i="4"/>
  <c r="EY172" i="4"/>
  <c r="EZ172" i="4"/>
  <c r="FA172" i="4"/>
  <c r="FA173" i="4" s="1"/>
  <c r="FB172" i="4"/>
  <c r="FB173" i="4" s="1"/>
  <c r="FC172" i="4"/>
  <c r="FC173" i="4" s="1"/>
  <c r="FD172" i="4"/>
  <c r="FE172" i="4"/>
  <c r="FF172" i="4"/>
  <c r="FG172" i="4"/>
  <c r="FH172" i="4"/>
  <c r="FI172" i="4"/>
  <c r="FI173" i="4" s="1"/>
  <c r="FJ172" i="4"/>
  <c r="FJ173" i="4" s="1"/>
  <c r="FK172" i="4"/>
  <c r="FK173" i="4" s="1"/>
  <c r="FL172" i="4"/>
  <c r="FM172" i="4"/>
  <c r="FN172" i="4"/>
  <c r="FO172" i="4"/>
  <c r="FP172" i="4"/>
  <c r="FQ172" i="4"/>
  <c r="FR172" i="4"/>
  <c r="FR173" i="4" s="1"/>
  <c r="FS172" i="4"/>
  <c r="FS173" i="4" s="1"/>
  <c r="FT172" i="4"/>
  <c r="FU172" i="4"/>
  <c r="FV172" i="4"/>
  <c r="FW172" i="4"/>
  <c r="FX172" i="4"/>
  <c r="FY172" i="4"/>
  <c r="FZ172" i="4"/>
  <c r="GA172" i="4"/>
  <c r="GA173" i="4" s="1"/>
  <c r="GB172" i="4"/>
  <c r="GC172" i="4"/>
  <c r="GD172" i="4"/>
  <c r="GE172" i="4"/>
  <c r="GF172" i="4"/>
  <c r="GG172" i="4"/>
  <c r="GG173" i="4" s="1"/>
  <c r="GH172" i="4"/>
  <c r="GH173" i="4" s="1"/>
  <c r="GI172" i="4"/>
  <c r="GI173" i="4" s="1"/>
  <c r="GJ172" i="4"/>
  <c r="GK172" i="4"/>
  <c r="GL172" i="4"/>
  <c r="GM172" i="4"/>
  <c r="GN172" i="4"/>
  <c r="GO172" i="4"/>
  <c r="GO173" i="4" s="1"/>
  <c r="GP172" i="4"/>
  <c r="GP173" i="4" s="1"/>
  <c r="GQ172" i="4"/>
  <c r="GQ173" i="4" s="1"/>
  <c r="GR172" i="4"/>
  <c r="GS172" i="4"/>
  <c r="GT172" i="4"/>
  <c r="GU172" i="4"/>
  <c r="GV172" i="4"/>
  <c r="GW172" i="4"/>
  <c r="GW173" i="4" s="1"/>
  <c r="GX172" i="4"/>
  <c r="GX173" i="4" s="1"/>
  <c r="GY172" i="4"/>
  <c r="GY173" i="4" s="1"/>
  <c r="GZ172" i="4"/>
  <c r="HA172" i="4"/>
  <c r="HB172" i="4"/>
  <c r="HC172" i="4"/>
  <c r="HD172" i="4"/>
  <c r="HE172" i="4"/>
  <c r="HE173" i="4" s="1"/>
  <c r="HF172" i="4"/>
  <c r="HF173" i="4" s="1"/>
  <c r="HG172" i="4"/>
  <c r="HG173" i="4" s="1"/>
  <c r="HH172" i="4"/>
  <c r="HI172" i="4"/>
  <c r="HJ172" i="4"/>
  <c r="HK172" i="4"/>
  <c r="HL172" i="4"/>
  <c r="HM172" i="4"/>
  <c r="HM173" i="4" s="1"/>
  <c r="HN172" i="4"/>
  <c r="HN173" i="4" s="1"/>
  <c r="HO172" i="4"/>
  <c r="HO173" i="4" s="1"/>
  <c r="HP172" i="4"/>
  <c r="HQ172" i="4"/>
  <c r="HR172" i="4"/>
  <c r="HS172" i="4"/>
  <c r="HT172" i="4"/>
  <c r="HU172" i="4"/>
  <c r="HU173" i="4" s="1"/>
  <c r="HV172" i="4"/>
  <c r="HV173" i="4" s="1"/>
  <c r="HW172" i="4"/>
  <c r="HW173" i="4" s="1"/>
  <c r="HX172" i="4"/>
  <c r="HY172" i="4"/>
  <c r="HZ172" i="4"/>
  <c r="IA172" i="4"/>
  <c r="IB172" i="4"/>
  <c r="IC172" i="4"/>
  <c r="ID172" i="4"/>
  <c r="ID173" i="4" s="1"/>
  <c r="IE172" i="4"/>
  <c r="IE173" i="4" s="1"/>
  <c r="IF172" i="4"/>
  <c r="IG172" i="4"/>
  <c r="IH172" i="4"/>
  <c r="II172" i="4"/>
  <c r="IJ172" i="4"/>
  <c r="IK172" i="4"/>
  <c r="IL172" i="4"/>
  <c r="IM172" i="4"/>
  <c r="IM173" i="4" s="1"/>
  <c r="IN172" i="4"/>
  <c r="IO172" i="4"/>
  <c r="IP172" i="4"/>
  <c r="IQ172" i="4"/>
  <c r="IR172" i="4"/>
  <c r="IS172" i="4"/>
  <c r="IS173" i="4" s="1"/>
  <c r="IT172" i="4"/>
  <c r="IT173" i="4" s="1"/>
  <c r="DP173" i="4"/>
  <c r="DQ173" i="4"/>
  <c r="DR173" i="4"/>
  <c r="DS173" i="4"/>
  <c r="DT173" i="4"/>
  <c r="DX173" i="4"/>
  <c r="DY173" i="4"/>
  <c r="DZ173" i="4"/>
  <c r="EA173" i="4"/>
  <c r="EB173" i="4"/>
  <c r="EF173" i="4"/>
  <c r="EG173" i="4"/>
  <c r="EH173" i="4"/>
  <c r="EI173" i="4"/>
  <c r="EJ173" i="4"/>
  <c r="EN173" i="4"/>
  <c r="EO173" i="4"/>
  <c r="EP173" i="4"/>
  <c r="EQ173" i="4"/>
  <c r="ER173" i="4"/>
  <c r="EV173" i="4"/>
  <c r="EW173" i="4"/>
  <c r="EX173" i="4"/>
  <c r="EY173" i="4"/>
  <c r="EZ173" i="4"/>
  <c r="FD173" i="4"/>
  <c r="FE173" i="4"/>
  <c r="FF173" i="4"/>
  <c r="FG173" i="4"/>
  <c r="FH173" i="4"/>
  <c r="FL173" i="4"/>
  <c r="FM173" i="4"/>
  <c r="FN173" i="4"/>
  <c r="FO173" i="4"/>
  <c r="FP173" i="4"/>
  <c r="FQ173" i="4"/>
  <c r="FT173" i="4"/>
  <c r="FU173" i="4"/>
  <c r="FV173" i="4"/>
  <c r="FW173" i="4"/>
  <c r="FX173" i="4"/>
  <c r="FY173" i="4"/>
  <c r="FZ173" i="4"/>
  <c r="GB173" i="4"/>
  <c r="GC173" i="4"/>
  <c r="GD173" i="4"/>
  <c r="GE173" i="4"/>
  <c r="GF173" i="4"/>
  <c r="GJ173" i="4"/>
  <c r="GK173" i="4"/>
  <c r="GL173" i="4"/>
  <c r="GM173" i="4"/>
  <c r="GN173" i="4"/>
  <c r="GR173" i="4"/>
  <c r="GS173" i="4"/>
  <c r="GT173" i="4"/>
  <c r="GU173" i="4"/>
  <c r="GV173" i="4"/>
  <c r="GZ173" i="4"/>
  <c r="HA173" i="4"/>
  <c r="HB173" i="4"/>
  <c r="HC173" i="4"/>
  <c r="HD173" i="4"/>
  <c r="HH173" i="4"/>
  <c r="HI173" i="4"/>
  <c r="HJ173" i="4"/>
  <c r="HK173" i="4"/>
  <c r="HL173" i="4"/>
  <c r="HP173" i="4"/>
  <c r="HQ173" i="4"/>
  <c r="HR173" i="4"/>
  <c r="HS173" i="4"/>
  <c r="HT173" i="4"/>
  <c r="HX173" i="4"/>
  <c r="HY173" i="4"/>
  <c r="HZ173" i="4"/>
  <c r="IA173" i="4"/>
  <c r="IB173" i="4"/>
  <c r="IC173" i="4"/>
  <c r="IF173" i="4"/>
  <c r="IG173" i="4"/>
  <c r="IH173" i="4"/>
  <c r="II173" i="4"/>
  <c r="IJ173" i="4"/>
  <c r="IK173" i="4"/>
  <c r="IL173" i="4"/>
  <c r="IN173" i="4"/>
  <c r="IO173" i="4"/>
  <c r="IP173" i="4"/>
  <c r="IQ173" i="4"/>
  <c r="IR173" i="4"/>
  <c r="AD172" i="4"/>
  <c r="AD173" i="4" s="1"/>
  <c r="AE172" i="4"/>
  <c r="AE173" i="4" s="1"/>
  <c r="AF172" i="4"/>
  <c r="AG172" i="4"/>
  <c r="AH172" i="4"/>
  <c r="AH173" i="4" s="1"/>
  <c r="AI172" i="4"/>
  <c r="AI173" i="4" s="1"/>
  <c r="AJ172" i="4"/>
  <c r="AK172" i="4"/>
  <c r="AK173" i="4" s="1"/>
  <c r="AL172" i="4"/>
  <c r="AL173" i="4" s="1"/>
  <c r="AM172" i="4"/>
  <c r="AM173" i="4" s="1"/>
  <c r="AN172" i="4"/>
  <c r="AO172" i="4"/>
  <c r="AP172" i="4"/>
  <c r="AP173" i="4" s="1"/>
  <c r="AQ172" i="4"/>
  <c r="AQ173" i="4" s="1"/>
  <c r="AR172" i="4"/>
  <c r="AS172" i="4"/>
  <c r="AS173" i="4" s="1"/>
  <c r="AT172" i="4"/>
  <c r="AT173" i="4" s="1"/>
  <c r="AU172" i="4"/>
  <c r="AU173" i="4" s="1"/>
  <c r="AV172" i="4"/>
  <c r="AW172" i="4"/>
  <c r="AX172" i="4"/>
  <c r="AX173" i="4" s="1"/>
  <c r="AY172" i="4"/>
  <c r="AY173" i="4" s="1"/>
  <c r="AZ172" i="4"/>
  <c r="BA172" i="4"/>
  <c r="BA173" i="4" s="1"/>
  <c r="BB172" i="4"/>
  <c r="BB173" i="4" s="1"/>
  <c r="BC172" i="4"/>
  <c r="BC173" i="4" s="1"/>
  <c r="BD172" i="4"/>
  <c r="BE172" i="4"/>
  <c r="BF172" i="4"/>
  <c r="BF173" i="4" s="1"/>
  <c r="BG172" i="4"/>
  <c r="BG173" i="4" s="1"/>
  <c r="BH172" i="4"/>
  <c r="BI172" i="4"/>
  <c r="BI173" i="4" s="1"/>
  <c r="BJ172" i="4"/>
  <c r="BJ173" i="4" s="1"/>
  <c r="BK172" i="4"/>
  <c r="BK173" i="4" s="1"/>
  <c r="BL172" i="4"/>
  <c r="BM172" i="4"/>
  <c r="BN172" i="4"/>
  <c r="BN173" i="4" s="1"/>
  <c r="BO172" i="4"/>
  <c r="BO173" i="4" s="1"/>
  <c r="BP172" i="4"/>
  <c r="BQ172" i="4"/>
  <c r="BQ173" i="4" s="1"/>
  <c r="BR172" i="4"/>
  <c r="BR173" i="4" s="1"/>
  <c r="BS172" i="4"/>
  <c r="BS173" i="4" s="1"/>
  <c r="BT172" i="4"/>
  <c r="BU172" i="4"/>
  <c r="BV172" i="4"/>
  <c r="BV173" i="4" s="1"/>
  <c r="BW172" i="4"/>
  <c r="BW173" i="4" s="1"/>
  <c r="BX172" i="4"/>
  <c r="BY172" i="4"/>
  <c r="BY173" i="4" s="1"/>
  <c r="BZ172" i="4"/>
  <c r="BZ173" i="4" s="1"/>
  <c r="CA172" i="4"/>
  <c r="CA173" i="4" s="1"/>
  <c r="CB172" i="4"/>
  <c r="CC172" i="4"/>
  <c r="CD172" i="4"/>
  <c r="CD173" i="4" s="1"/>
  <c r="CE172" i="4"/>
  <c r="CE173" i="4" s="1"/>
  <c r="CF172" i="4"/>
  <c r="CG172" i="4"/>
  <c r="CG173" i="4" s="1"/>
  <c r="CH172" i="4"/>
  <c r="CH173" i="4" s="1"/>
  <c r="CI172" i="4"/>
  <c r="CI173" i="4" s="1"/>
  <c r="CJ172" i="4"/>
  <c r="CK172" i="4"/>
  <c r="CL172" i="4"/>
  <c r="CL173" i="4" s="1"/>
  <c r="CM172" i="4"/>
  <c r="CM173" i="4" s="1"/>
  <c r="CN172" i="4"/>
  <c r="CO172" i="4"/>
  <c r="CO173" i="4" s="1"/>
  <c r="CP172" i="4"/>
  <c r="CP173" i="4" s="1"/>
  <c r="CQ172" i="4"/>
  <c r="CQ173" i="4" s="1"/>
  <c r="CR172" i="4"/>
  <c r="CS172" i="4"/>
  <c r="CT172" i="4"/>
  <c r="CT173" i="4" s="1"/>
  <c r="CU172" i="4"/>
  <c r="CU173" i="4" s="1"/>
  <c r="CV172" i="4"/>
  <c r="CW172" i="4"/>
  <c r="CW173" i="4" s="1"/>
  <c r="CX172" i="4"/>
  <c r="CX173" i="4" s="1"/>
  <c r="CY172" i="4"/>
  <c r="CY173" i="4" s="1"/>
  <c r="CZ172" i="4"/>
  <c r="DA172" i="4"/>
  <c r="DB172" i="4"/>
  <c r="DB173" i="4" s="1"/>
  <c r="DC172" i="4"/>
  <c r="DC173" i="4" s="1"/>
  <c r="DD172" i="4"/>
  <c r="DE172" i="4"/>
  <c r="DE173" i="4" s="1"/>
  <c r="DF172" i="4"/>
  <c r="DF173" i="4" s="1"/>
  <c r="DG172" i="4"/>
  <c r="DG173" i="4" s="1"/>
  <c r="DH172" i="4"/>
  <c r="DI172" i="4"/>
  <c r="DJ172" i="4"/>
  <c r="DJ173" i="4" s="1"/>
  <c r="DK172" i="4"/>
  <c r="DK173" i="4" s="1"/>
  <c r="DL172" i="4"/>
  <c r="DM172" i="4"/>
  <c r="DM173" i="4" s="1"/>
  <c r="DN172" i="4"/>
  <c r="DN173" i="4" s="1"/>
  <c r="DO172" i="4"/>
  <c r="DO173" i="4" s="1"/>
  <c r="AF173" i="4"/>
  <c r="AG173" i="4"/>
  <c r="AJ173" i="4"/>
  <c r="AN173" i="4"/>
  <c r="AO173" i="4"/>
  <c r="AR173" i="4"/>
  <c r="AV173" i="4"/>
  <c r="AW173" i="4"/>
  <c r="AZ173" i="4"/>
  <c r="BD173" i="4"/>
  <c r="BE173" i="4"/>
  <c r="BH173" i="4"/>
  <c r="BL173" i="4"/>
  <c r="BM173" i="4"/>
  <c r="BP173" i="4"/>
  <c r="BT173" i="4"/>
  <c r="BU173" i="4"/>
  <c r="BX173" i="4"/>
  <c r="CB173" i="4"/>
  <c r="CC173" i="4"/>
  <c r="CF173" i="4"/>
  <c r="CJ173" i="4"/>
  <c r="CK173" i="4"/>
  <c r="CN173" i="4"/>
  <c r="CR173" i="4"/>
  <c r="CS173" i="4"/>
  <c r="CV173" i="4"/>
  <c r="CZ173" i="4"/>
  <c r="DA173" i="4"/>
  <c r="DD173" i="4"/>
  <c r="DH173" i="4"/>
  <c r="DI173" i="4"/>
  <c r="DL173" i="4"/>
  <c r="AB172" i="4"/>
  <c r="AB173" i="4" s="1"/>
  <c r="AC172" i="4"/>
  <c r="AC173" i="4" s="1"/>
  <c r="G172" i="4"/>
  <c r="G173" i="4" s="1"/>
  <c r="H172" i="4"/>
  <c r="H173" i="4" s="1"/>
  <c r="I172" i="4"/>
  <c r="I173" i="4" s="1"/>
  <c r="J172" i="4"/>
  <c r="J173" i="4" s="1"/>
  <c r="K172" i="4"/>
  <c r="K173" i="4" s="1"/>
  <c r="L172" i="4"/>
  <c r="L173" i="4" s="1"/>
  <c r="M172" i="4"/>
  <c r="M173" i="4" s="1"/>
  <c r="N172" i="4"/>
  <c r="N173" i="4" s="1"/>
  <c r="O172" i="4"/>
  <c r="O173" i="4" s="1"/>
  <c r="P172" i="4"/>
  <c r="P173" i="4" s="1"/>
  <c r="Q172" i="4"/>
  <c r="Q173" i="4" s="1"/>
  <c r="R172" i="4"/>
  <c r="R173" i="4" s="1"/>
  <c r="S172" i="4"/>
  <c r="S173" i="4" s="1"/>
  <c r="T172" i="4"/>
  <c r="T173" i="4" s="1"/>
  <c r="U172" i="4"/>
  <c r="U173" i="4" s="1"/>
  <c r="V172" i="4"/>
  <c r="V173" i="4" s="1"/>
  <c r="W172" i="4"/>
  <c r="W173" i="4" s="1"/>
  <c r="X172" i="4"/>
  <c r="X173" i="4" s="1"/>
  <c r="Y172" i="4"/>
  <c r="Z172" i="4"/>
  <c r="Z173" i="4" s="1"/>
  <c r="AA172" i="4"/>
  <c r="AA173" i="4" s="1"/>
  <c r="Y173" i="4"/>
  <c r="F172" i="4"/>
  <c r="F173" i="4" s="1"/>
  <c r="C168" i="4"/>
  <c r="C169" i="4"/>
  <c r="C170" i="4"/>
  <c r="B170" i="4"/>
  <c r="B169" i="4"/>
  <c r="B168" i="4"/>
  <c r="C163" i="4"/>
  <c r="D163" i="4"/>
  <c r="C164" i="4"/>
  <c r="D164" i="4"/>
  <c r="C165" i="4"/>
  <c r="D165" i="4"/>
  <c r="C166" i="4"/>
  <c r="D166" i="4"/>
  <c r="B164" i="4"/>
  <c r="B165" i="4"/>
  <c r="B166" i="4"/>
  <c r="B163" i="4"/>
  <c r="C152" i="4"/>
  <c r="D152" i="4"/>
  <c r="C153" i="4"/>
  <c r="D153" i="4"/>
  <c r="C154" i="4"/>
  <c r="D154" i="4"/>
  <c r="C155" i="4"/>
  <c r="D155" i="4"/>
  <c r="C156" i="4"/>
  <c r="D156" i="4"/>
  <c r="C157" i="4"/>
  <c r="D157" i="4"/>
  <c r="C158" i="4"/>
  <c r="D158" i="4"/>
  <c r="C159" i="4"/>
  <c r="D159" i="4"/>
  <c r="C160" i="4"/>
  <c r="D160" i="4"/>
  <c r="C161" i="4"/>
  <c r="D161" i="4"/>
  <c r="B152" i="4"/>
  <c r="B153" i="4"/>
  <c r="B154" i="4"/>
  <c r="B155" i="4"/>
  <c r="B156" i="4"/>
  <c r="B157" i="4"/>
  <c r="B158" i="4"/>
  <c r="B159" i="4"/>
  <c r="B160" i="4"/>
  <c r="B161" i="4"/>
  <c r="B151" i="4"/>
  <c r="C147" i="4"/>
  <c r="D147" i="4"/>
  <c r="C148" i="4"/>
  <c r="C149" i="4"/>
  <c r="D149" i="4"/>
  <c r="B148" i="4"/>
  <c r="B149" i="4"/>
  <c r="B147" i="4"/>
  <c r="C144" i="4"/>
  <c r="D144" i="4"/>
  <c r="C145" i="4"/>
  <c r="D145" i="4"/>
  <c r="B145" i="4"/>
  <c r="B144" i="4"/>
  <c r="C139" i="4"/>
  <c r="D139" i="4"/>
  <c r="C140" i="4"/>
  <c r="D140" i="4"/>
  <c r="C141" i="4"/>
  <c r="D141" i="4"/>
  <c r="C142" i="4"/>
  <c r="B140" i="4"/>
  <c r="B141" i="4"/>
  <c r="B142" i="4"/>
  <c r="B139" i="4"/>
  <c r="C136" i="4"/>
  <c r="D136" i="4"/>
  <c r="C137" i="4"/>
  <c r="D137" i="4"/>
  <c r="B137" i="4"/>
  <c r="B136" i="4"/>
  <c r="C133" i="4"/>
  <c r="D133" i="4"/>
  <c r="C134" i="4"/>
  <c r="D134" i="4"/>
  <c r="B134" i="4"/>
  <c r="B133" i="4"/>
  <c r="C127" i="4"/>
  <c r="D127" i="4"/>
  <c r="C128" i="4"/>
  <c r="C129" i="4"/>
  <c r="C130" i="4"/>
  <c r="C131" i="4"/>
  <c r="B131" i="4"/>
  <c r="B130" i="4"/>
  <c r="B128" i="4"/>
  <c r="B129" i="4"/>
  <c r="B127" i="4"/>
  <c r="C121" i="4"/>
  <c r="D121" i="4"/>
  <c r="C122" i="4"/>
  <c r="C123" i="4"/>
  <c r="C124" i="4"/>
  <c r="C125" i="4"/>
  <c r="D125" i="4"/>
  <c r="B122" i="4"/>
  <c r="B123" i="4"/>
  <c r="B124" i="4"/>
  <c r="B125" i="4"/>
  <c r="B121" i="4"/>
  <c r="C116" i="4"/>
  <c r="D116" i="4"/>
  <c r="C117" i="4"/>
  <c r="C118" i="4"/>
  <c r="D118" i="4"/>
  <c r="C119" i="4"/>
  <c r="D119" i="4"/>
  <c r="B119" i="4"/>
  <c r="B117" i="4"/>
  <c r="B118" i="4"/>
  <c r="B116" i="4"/>
  <c r="D111" i="4"/>
  <c r="D114" i="4"/>
  <c r="C111" i="4"/>
  <c r="C112" i="4"/>
  <c r="C113" i="4"/>
  <c r="C114" i="4"/>
  <c r="B112" i="4"/>
  <c r="B113" i="4"/>
  <c r="B114" i="4"/>
  <c r="B111" i="4"/>
  <c r="D105" i="4"/>
  <c r="D108" i="4"/>
  <c r="D109" i="4"/>
  <c r="C105" i="4"/>
  <c r="C106" i="4"/>
  <c r="C107" i="4"/>
  <c r="C108" i="4"/>
  <c r="C109" i="4"/>
  <c r="B106" i="4"/>
  <c r="B107" i="4"/>
  <c r="B108" i="4"/>
  <c r="B109" i="4"/>
  <c r="B105" i="4"/>
  <c r="D100" i="4"/>
  <c r="D101" i="4"/>
  <c r="D102" i="4"/>
  <c r="D103" i="4"/>
  <c r="C100" i="4"/>
  <c r="C101" i="4"/>
  <c r="C102" i="4"/>
  <c r="C103" i="4"/>
  <c r="B101" i="4"/>
  <c r="B102" i="4"/>
  <c r="B103" i="4"/>
  <c r="B100" i="4"/>
  <c r="D97" i="4"/>
  <c r="C97" i="4"/>
  <c r="C98" i="4"/>
  <c r="B98" i="4"/>
  <c r="B97" i="4"/>
  <c r="C93" i="4"/>
  <c r="D93" i="4"/>
  <c r="C94" i="4"/>
  <c r="C95" i="4"/>
  <c r="B94" i="4"/>
  <c r="B95" i="4"/>
  <c r="B93" i="4"/>
  <c r="C90" i="4"/>
  <c r="D90" i="4"/>
  <c r="C91" i="4"/>
  <c r="D91" i="4"/>
  <c r="B91" i="4"/>
  <c r="B90" i="4"/>
  <c r="C86" i="4"/>
  <c r="D86" i="4"/>
  <c r="C87" i="4"/>
  <c r="D87" i="4"/>
  <c r="C88" i="4"/>
  <c r="D88" i="4"/>
  <c r="B87" i="4"/>
  <c r="B88" i="4"/>
  <c r="B86" i="4"/>
  <c r="C83" i="4"/>
  <c r="D83" i="4"/>
  <c r="C84" i="4"/>
  <c r="D84" i="4"/>
  <c r="D82" i="4"/>
  <c r="D75" i="4"/>
  <c r="B81" i="4"/>
  <c r="C81" i="4"/>
  <c r="C75" i="4"/>
  <c r="C76" i="4"/>
  <c r="C77" i="4"/>
  <c r="C78" i="4"/>
  <c r="C79" i="4"/>
  <c r="C80" i="4"/>
  <c r="C82" i="4"/>
  <c r="B82" i="4"/>
  <c r="B83" i="4"/>
  <c r="B84" i="4"/>
  <c r="B76" i="4"/>
  <c r="B77" i="4"/>
  <c r="B78" i="4"/>
  <c r="B79" i="4"/>
  <c r="B80" i="4"/>
  <c r="B75" i="4"/>
  <c r="D72" i="4"/>
  <c r="D73" i="4"/>
  <c r="C72" i="4"/>
  <c r="C73" i="4"/>
  <c r="B73" i="4"/>
  <c r="B72" i="4"/>
  <c r="D69" i="4"/>
  <c r="D70" i="4"/>
  <c r="D68" i="4"/>
  <c r="C69" i="4"/>
  <c r="C70" i="4"/>
  <c r="C68" i="4"/>
  <c r="B69" i="4"/>
  <c r="B70" i="4"/>
  <c r="B68" i="4"/>
  <c r="D64" i="4"/>
  <c r="D65" i="4"/>
  <c r="D66" i="4"/>
  <c r="D61" i="4"/>
  <c r="C62" i="4"/>
  <c r="C63" i="4"/>
  <c r="C64" i="4"/>
  <c r="C65" i="4"/>
  <c r="C66" i="4"/>
  <c r="C61" i="4"/>
  <c r="B62" i="4"/>
  <c r="B63" i="4"/>
  <c r="B64" i="4"/>
  <c r="B65" i="4"/>
  <c r="B66" i="4"/>
  <c r="B61" i="4"/>
  <c r="E172" i="4" l="1"/>
  <c r="E173" i="4" s="1"/>
  <c r="C50" i="4" l="1"/>
  <c r="D50" i="4"/>
  <c r="C51" i="4"/>
  <c r="D51" i="4"/>
  <c r="C52" i="4"/>
  <c r="C53" i="4"/>
  <c r="C54" i="4"/>
  <c r="C55" i="4"/>
  <c r="C56" i="4"/>
  <c r="D56" i="4"/>
  <c r="C57" i="4"/>
  <c r="D57" i="4"/>
  <c r="C58" i="4"/>
  <c r="D58" i="4"/>
  <c r="C59" i="4"/>
  <c r="D59" i="4"/>
  <c r="B51" i="4"/>
  <c r="B52" i="4"/>
  <c r="B53" i="4"/>
  <c r="B54" i="4"/>
  <c r="B55" i="4"/>
  <c r="B56" i="4"/>
  <c r="B57" i="4"/>
  <c r="B58" i="4"/>
  <c r="B59" i="4"/>
  <c r="B50" i="4"/>
  <c r="C47" i="4"/>
  <c r="D47" i="4"/>
  <c r="C48" i="4"/>
  <c r="D48" i="4"/>
  <c r="B48" i="4"/>
  <c r="B47" i="4"/>
  <c r="C35" i="4"/>
  <c r="D35" i="4"/>
  <c r="C36" i="4"/>
  <c r="D36" i="4"/>
  <c r="C37" i="4"/>
  <c r="C38" i="4"/>
  <c r="D38" i="4"/>
  <c r="C39" i="4"/>
  <c r="C40" i="4"/>
  <c r="D40" i="4"/>
  <c r="C41" i="4"/>
  <c r="D41" i="4"/>
  <c r="C42" i="4"/>
  <c r="D42" i="4"/>
  <c r="C43" i="4"/>
  <c r="D43" i="4"/>
  <c r="C44" i="4"/>
  <c r="D44" i="4"/>
  <c r="C45" i="4"/>
  <c r="D45" i="4"/>
  <c r="B36" i="4"/>
  <c r="B37" i="4"/>
  <c r="B38" i="4"/>
  <c r="B39" i="4"/>
  <c r="B40" i="4"/>
  <c r="B41" i="4"/>
  <c r="B42" i="4"/>
  <c r="B43" i="4"/>
  <c r="B44" i="4"/>
  <c r="B45" i="4"/>
  <c r="B35" i="4"/>
  <c r="D33" i="4"/>
  <c r="D32" i="4"/>
  <c r="D31" i="4"/>
  <c r="D28" i="4"/>
  <c r="C28" i="4"/>
  <c r="C29" i="4"/>
  <c r="C30" i="4"/>
  <c r="C31" i="4"/>
  <c r="C32" i="4"/>
  <c r="C33" i="4"/>
  <c r="B29" i="4"/>
  <c r="B30" i="4"/>
  <c r="B31" i="4"/>
  <c r="B32" i="4"/>
  <c r="B33" i="4"/>
  <c r="B28" i="4"/>
  <c r="D26" i="4"/>
  <c r="D25" i="4"/>
  <c r="D24" i="4"/>
  <c r="D23" i="4"/>
  <c r="D21" i="4"/>
  <c r="D20" i="4"/>
  <c r="C24" i="4"/>
  <c r="C25" i="4"/>
  <c r="C26" i="4"/>
  <c r="C23" i="4"/>
  <c r="B24" i="4"/>
  <c r="B25" i="4"/>
  <c r="B26" i="4"/>
  <c r="B23" i="4"/>
  <c r="C20" i="4"/>
  <c r="C21" i="4"/>
  <c r="B21" i="4"/>
  <c r="B20" i="4"/>
  <c r="B15" i="4"/>
  <c r="C15" i="4"/>
  <c r="D15" i="4"/>
  <c r="B16" i="4"/>
  <c r="C16" i="4"/>
  <c r="D16" i="4"/>
  <c r="B17" i="4"/>
  <c r="C17" i="4"/>
  <c r="D17" i="4"/>
  <c r="B18" i="4"/>
  <c r="C18" i="4"/>
  <c r="D18" i="4"/>
  <c r="C14" i="4"/>
  <c r="D14" i="4"/>
  <c r="B14" i="4"/>
  <c r="O33" i="1" l="1"/>
  <c r="O56" i="1"/>
  <c r="O84" i="1"/>
  <c r="O168" i="1"/>
  <c r="O167" i="1"/>
  <c r="O162" i="1"/>
  <c r="O160" i="1"/>
  <c r="O159" i="1"/>
  <c r="O157" i="1"/>
  <c r="O155" i="1"/>
  <c r="O149" i="1"/>
  <c r="O146" i="1"/>
  <c r="O138" i="1"/>
  <c r="O137" i="1"/>
  <c r="O135" i="1"/>
  <c r="O134" i="1"/>
  <c r="O116" i="1"/>
  <c r="O109" i="1"/>
  <c r="O103" i="1"/>
  <c r="O91" i="1"/>
  <c r="O90" i="1"/>
  <c r="H25" i="2" s="1"/>
  <c r="O70" i="1"/>
  <c r="O69" i="1"/>
  <c r="O18" i="1"/>
  <c r="O20" i="1" l="1"/>
  <c r="I46" i="2"/>
  <c r="I44" i="2"/>
  <c r="I43" i="2"/>
  <c r="I41" i="2"/>
  <c r="I40" i="2"/>
  <c r="I39" i="2"/>
  <c r="I38" i="2"/>
  <c r="H38" i="2"/>
  <c r="I37" i="2"/>
  <c r="H37" i="2"/>
  <c r="I36" i="2"/>
  <c r="I35" i="2"/>
  <c r="I33" i="2"/>
  <c r="I32" i="2"/>
  <c r="I30" i="2"/>
  <c r="I29" i="2"/>
  <c r="I27" i="2"/>
  <c r="I26" i="2"/>
  <c r="I24" i="2"/>
  <c r="I23" i="2"/>
  <c r="I21" i="2"/>
  <c r="I20" i="2"/>
  <c r="I19" i="2"/>
  <c r="I18" i="2"/>
  <c r="I17" i="2"/>
  <c r="I16" i="2"/>
  <c r="I14" i="2"/>
  <c r="I12" i="2"/>
  <c r="I11" i="2"/>
  <c r="I10" i="2"/>
  <c r="O166" i="1"/>
  <c r="H44" i="2" s="1"/>
  <c r="O163" i="1"/>
  <c r="O161" i="1"/>
  <c r="O158" i="1"/>
  <c r="O156" i="1"/>
  <c r="O153" i="1"/>
  <c r="O151" i="1"/>
  <c r="H41" i="2" s="1"/>
  <c r="O147" i="1"/>
  <c r="H40" i="2" s="1"/>
  <c r="O142" i="1"/>
  <c r="O140" i="1"/>
  <c r="O128" i="1"/>
  <c r="H36" i="2" s="1"/>
  <c r="O126" i="1"/>
  <c r="O120" i="1"/>
  <c r="O118" i="1"/>
  <c r="O114" i="1"/>
  <c r="O111" i="1"/>
  <c r="O108" i="1"/>
  <c r="O102" i="1"/>
  <c r="O88" i="1"/>
  <c r="O87" i="1"/>
  <c r="O86" i="1"/>
  <c r="O83" i="1"/>
  <c r="O82" i="1"/>
  <c r="O73" i="1"/>
  <c r="O68" i="1"/>
  <c r="H20" i="2" s="1"/>
  <c r="O66" i="1"/>
  <c r="O65" i="1"/>
  <c r="O64" i="1"/>
  <c r="O61" i="1"/>
  <c r="O59" i="1"/>
  <c r="O58" i="1"/>
  <c r="O57" i="1"/>
  <c r="O50" i="1"/>
  <c r="O45" i="1"/>
  <c r="O44" i="1"/>
  <c r="O43" i="1"/>
  <c r="O42" i="1"/>
  <c r="O41" i="1"/>
  <c r="O38" i="1"/>
  <c r="O36" i="1"/>
  <c r="O35" i="1"/>
  <c r="O32" i="1"/>
  <c r="O31" i="1"/>
  <c r="O26" i="1"/>
  <c r="O25" i="1"/>
  <c r="O23" i="1"/>
  <c r="O21" i="1"/>
  <c r="O16" i="1"/>
  <c r="I48" i="2"/>
  <c r="I49" i="2" s="1"/>
  <c r="F48" i="2"/>
  <c r="F49" i="2" s="1"/>
  <c r="H11" i="2" l="1"/>
  <c r="F35" i="2"/>
  <c r="H24" i="2"/>
  <c r="K24" i="2" s="1"/>
  <c r="H33" i="2"/>
  <c r="H32" i="2"/>
  <c r="K32" i="2" s="1"/>
  <c r="H19" i="2"/>
  <c r="K19" i="2" s="1"/>
  <c r="K37" i="2"/>
  <c r="K38" i="2"/>
  <c r="F46" i="2"/>
  <c r="F43" i="2"/>
  <c r="J38" i="2"/>
  <c r="J37" i="2"/>
  <c r="J36" i="2"/>
  <c r="K36" i="2"/>
  <c r="F32" i="2"/>
  <c r="F29" i="2"/>
  <c r="J25" i="2"/>
  <c r="K25" i="2"/>
  <c r="F23" i="2"/>
  <c r="F16" i="2"/>
  <c r="J24" i="2" l="1"/>
  <c r="J32" i="2"/>
  <c r="J19" i="2"/>
  <c r="K11" i="2"/>
  <c r="J11" i="2"/>
  <c r="I50" i="2"/>
  <c r="I51" i="2" s="1"/>
  <c r="F10" i="2"/>
  <c r="F50" i="2" s="1"/>
  <c r="F51" i="2" s="1"/>
  <c r="E7" i="2"/>
  <c r="R168" i="1"/>
  <c r="R167" i="1"/>
  <c r="R155" i="1"/>
  <c r="R138" i="1"/>
  <c r="R135" i="1"/>
  <c r="R109" i="1"/>
  <c r="R103" i="1"/>
  <c r="R91" i="1"/>
  <c r="R90" i="1"/>
  <c r="R84" i="1"/>
  <c r="R33" i="1"/>
  <c r="R70" i="1" l="1"/>
  <c r="Q61" i="1"/>
  <c r="R61" i="1" s="1"/>
  <c r="Q165" i="1" l="1"/>
  <c r="R165" i="1" s="1"/>
  <c r="Q163" i="1"/>
  <c r="R163" i="1" s="1"/>
  <c r="Q161" i="1"/>
  <c r="R161" i="1" s="1"/>
  <c r="Q158" i="1"/>
  <c r="R158" i="1" s="1"/>
  <c r="Q156" i="1"/>
  <c r="R156" i="1" s="1"/>
  <c r="Q153" i="1"/>
  <c r="R153" i="1" s="1"/>
  <c r="Q151" i="1"/>
  <c r="R151" i="1" s="1"/>
  <c r="Q142" i="1"/>
  <c r="R142" i="1" s="1"/>
  <c r="Q140" i="1"/>
  <c r="R140" i="1" s="1"/>
  <c r="Q128" i="1"/>
  <c r="R128" i="1" s="1"/>
  <c r="Q126" i="1"/>
  <c r="R126" i="1" s="1"/>
  <c r="Q120" i="1"/>
  <c r="R120" i="1" s="1"/>
  <c r="Q118" i="1"/>
  <c r="R118" i="1" s="1"/>
  <c r="Q114" i="1"/>
  <c r="R114" i="1" s="1"/>
  <c r="Q111" i="1"/>
  <c r="R111" i="1" s="1"/>
  <c r="Q108" i="1"/>
  <c r="R108" i="1" s="1"/>
  <c r="Q88" i="1"/>
  <c r="R88" i="1" s="1"/>
  <c r="Q87" i="1"/>
  <c r="R87" i="1" s="1"/>
  <c r="Q86" i="1"/>
  <c r="R86" i="1" s="1"/>
  <c r="Q83" i="1"/>
  <c r="R83" i="1" s="1"/>
  <c r="Q82" i="1"/>
  <c r="R82" i="1" s="1"/>
  <c r="Q73" i="1"/>
  <c r="R73" i="1" s="1"/>
  <c r="Q16" i="1"/>
  <c r="R16" i="1" s="1"/>
  <c r="Q18" i="1"/>
  <c r="R18" i="1" s="1"/>
  <c r="Q20" i="1"/>
  <c r="R20" i="1" s="1"/>
  <c r="Q21" i="1"/>
  <c r="R21" i="1" s="1"/>
  <c r="Q23" i="1"/>
  <c r="R23" i="1" s="1"/>
  <c r="Q25" i="1"/>
  <c r="R25" i="1" s="1"/>
  <c r="Q26" i="1"/>
  <c r="R26" i="1" s="1"/>
  <c r="Q31" i="1"/>
  <c r="R31" i="1" s="1"/>
  <c r="Q32" i="1"/>
  <c r="R32" i="1" s="1"/>
  <c r="Q35" i="1"/>
  <c r="R35" i="1" s="1"/>
  <c r="Q36" i="1"/>
  <c r="R36" i="1" s="1"/>
  <c r="Q38" i="1"/>
  <c r="R38" i="1" s="1"/>
  <c r="Q41" i="1"/>
  <c r="R41" i="1" s="1"/>
  <c r="Q44" i="1"/>
  <c r="R44" i="1" s="1"/>
  <c r="Q57" i="1"/>
  <c r="R57" i="1" s="1"/>
  <c r="Q58" i="1"/>
  <c r="R58" i="1" s="1"/>
  <c r="Q64" i="1"/>
  <c r="R64" i="1" s="1"/>
  <c r="Q65" i="1"/>
  <c r="R65" i="1" s="1"/>
  <c r="Q66" i="1"/>
  <c r="R66" i="1" s="1"/>
  <c r="Q68" i="1"/>
  <c r="R68" i="1" s="1"/>
  <c r="O51" i="1"/>
  <c r="H18" i="2" s="1"/>
  <c r="O154" i="1"/>
  <c r="H43" i="2" s="1"/>
  <c r="Q51" i="1" l="1"/>
  <c r="R51" i="1" s="1"/>
  <c r="Q154" i="1"/>
  <c r="R154" i="1" s="1"/>
  <c r="O40" i="1"/>
  <c r="H16" i="2" s="1"/>
  <c r="P177" i="1" l="1"/>
  <c r="P178" i="1"/>
  <c r="P179" i="1" l="1"/>
  <c r="Q162" i="1"/>
  <c r="R162" i="1" s="1"/>
  <c r="O171" i="1" l="1"/>
  <c r="Q171" i="1" s="1"/>
  <c r="R171" i="1" s="1"/>
  <c r="O172" i="1"/>
  <c r="Q172" i="1" s="1"/>
  <c r="R172" i="1" s="1"/>
  <c r="O170" i="1"/>
  <c r="L170" i="1"/>
  <c r="L171" i="1"/>
  <c r="L172" i="1"/>
  <c r="L151" i="1"/>
  <c r="L149" i="1"/>
  <c r="L147" i="1"/>
  <c r="L146" i="1"/>
  <c r="L143" i="1"/>
  <c r="L142" i="1"/>
  <c r="L140" i="1"/>
  <c r="L138" i="1"/>
  <c r="L137" i="1"/>
  <c r="L135" i="1"/>
  <c r="L134" i="1"/>
  <c r="L128" i="1"/>
  <c r="L126" i="1"/>
  <c r="L122" i="1"/>
  <c r="L120" i="1"/>
  <c r="L118" i="1"/>
  <c r="K118" i="1"/>
  <c r="K116" i="1"/>
  <c r="L116" i="1"/>
  <c r="L114" i="1"/>
  <c r="L111" i="1"/>
  <c r="L109" i="1"/>
  <c r="L108" i="1"/>
  <c r="L105" i="1"/>
  <c r="L103" i="1"/>
  <c r="L100" i="1"/>
  <c r="L97" i="1"/>
  <c r="L93" i="1"/>
  <c r="L90" i="1"/>
  <c r="L91" i="1"/>
  <c r="L88" i="1"/>
  <c r="L87" i="1"/>
  <c r="L86" i="1"/>
  <c r="L84" i="1"/>
  <c r="L83" i="1"/>
  <c r="L82" i="1"/>
  <c r="L75" i="1"/>
  <c r="L73" i="1"/>
  <c r="L72" i="1"/>
  <c r="L70" i="1"/>
  <c r="L69" i="1"/>
  <c r="L68" i="1"/>
  <c r="L66" i="1"/>
  <c r="L65" i="1"/>
  <c r="L64" i="1"/>
  <c r="L61" i="1"/>
  <c r="L59" i="1"/>
  <c r="L58" i="1"/>
  <c r="L57" i="1"/>
  <c r="L56" i="1"/>
  <c r="L51" i="1"/>
  <c r="L50" i="1"/>
  <c r="L48" i="1"/>
  <c r="L47" i="1"/>
  <c r="L45" i="1"/>
  <c r="L44" i="1"/>
  <c r="L43" i="1"/>
  <c r="L42" i="1"/>
  <c r="L41" i="1"/>
  <c r="L40" i="1"/>
  <c r="L38" i="1"/>
  <c r="L36" i="1"/>
  <c r="L35" i="1"/>
  <c r="L33" i="1"/>
  <c r="L32" i="1"/>
  <c r="L31" i="1"/>
  <c r="L28" i="1"/>
  <c r="L26" i="1"/>
  <c r="L25" i="1"/>
  <c r="L24" i="1"/>
  <c r="L23" i="1"/>
  <c r="L21" i="1"/>
  <c r="L20" i="1"/>
  <c r="L18" i="1"/>
  <c r="L17" i="1"/>
  <c r="L16" i="1"/>
  <c r="K172" i="1"/>
  <c r="K171" i="1"/>
  <c r="K170" i="1"/>
  <c r="K168" i="1"/>
  <c r="K167" i="1"/>
  <c r="K166" i="1"/>
  <c r="K165" i="1"/>
  <c r="K151" i="1"/>
  <c r="K149" i="1"/>
  <c r="K147" i="1"/>
  <c r="K146" i="1"/>
  <c r="K143" i="1"/>
  <c r="K142" i="1"/>
  <c r="K140" i="1"/>
  <c r="K138" i="1"/>
  <c r="K137" i="1"/>
  <c r="K135" i="1"/>
  <c r="K134" i="1"/>
  <c r="K128" i="1"/>
  <c r="K126" i="1"/>
  <c r="K122" i="1"/>
  <c r="K120" i="1"/>
  <c r="K114" i="1"/>
  <c r="K111" i="1"/>
  <c r="K109" i="1"/>
  <c r="K108" i="1"/>
  <c r="K105" i="1"/>
  <c r="K103" i="1"/>
  <c r="K102" i="1"/>
  <c r="K101" i="1"/>
  <c r="K100" i="1"/>
  <c r="K97" i="1"/>
  <c r="K93" i="1"/>
  <c r="K91" i="1"/>
  <c r="K90" i="1"/>
  <c r="K88" i="1"/>
  <c r="K87" i="1"/>
  <c r="K86" i="1"/>
  <c r="K84" i="1"/>
  <c r="K83" i="1"/>
  <c r="K82" i="1"/>
  <c r="K75" i="1"/>
  <c r="K73" i="1"/>
  <c r="K72" i="1"/>
  <c r="K70" i="1"/>
  <c r="K69" i="1"/>
  <c r="K68" i="1"/>
  <c r="K66" i="1"/>
  <c r="K65" i="1"/>
  <c r="K64" i="1"/>
  <c r="K61" i="1"/>
  <c r="K59" i="1"/>
  <c r="K58" i="1"/>
  <c r="K57" i="1"/>
  <c r="K56" i="1"/>
  <c r="K51" i="1"/>
  <c r="K50" i="1"/>
  <c r="K48" i="1"/>
  <c r="K47" i="1"/>
  <c r="K45" i="1"/>
  <c r="K44" i="1"/>
  <c r="K43" i="1"/>
  <c r="K42" i="1"/>
  <c r="K41" i="1"/>
  <c r="K40" i="1"/>
  <c r="K38" i="1"/>
  <c r="K36" i="1"/>
  <c r="K35" i="1"/>
  <c r="K33" i="1"/>
  <c r="K32" i="1"/>
  <c r="K31" i="1"/>
  <c r="K28" i="1"/>
  <c r="K26" i="1"/>
  <c r="K25" i="1"/>
  <c r="K24" i="1"/>
  <c r="K23" i="1"/>
  <c r="K21" i="1"/>
  <c r="K20" i="1"/>
  <c r="K18" i="1"/>
  <c r="K17" i="1"/>
  <c r="K16" i="1"/>
  <c r="Q168" i="1"/>
  <c r="Q167" i="1"/>
  <c r="Q160" i="1"/>
  <c r="R160" i="1" s="1"/>
  <c r="Q159" i="1"/>
  <c r="R159" i="1" s="1"/>
  <c r="Q155" i="1"/>
  <c r="Q146" i="1"/>
  <c r="R146" i="1" s="1"/>
  <c r="N143" i="1"/>
  <c r="O143" i="1" s="1"/>
  <c r="Q138" i="1"/>
  <c r="Q137" i="1"/>
  <c r="R137" i="1" s="1"/>
  <c r="Q135" i="1"/>
  <c r="Q134" i="1"/>
  <c r="R134" i="1" s="1"/>
  <c r="H46" i="2" l="1"/>
  <c r="Q170" i="1"/>
  <c r="R170" i="1" s="1"/>
  <c r="H39" i="2"/>
  <c r="Q143" i="1"/>
  <c r="R143" i="1" s="1"/>
  <c r="Q157" i="1"/>
  <c r="R157" i="1" s="1"/>
  <c r="Q149" i="1"/>
  <c r="R149" i="1" s="1"/>
  <c r="Q166" i="1"/>
  <c r="R166" i="1" s="1"/>
  <c r="Q147" i="1"/>
  <c r="R147" i="1" s="1"/>
  <c r="N122" i="1"/>
  <c r="O122" i="1" s="1"/>
  <c r="J39" i="2" l="1"/>
  <c r="K39" i="2"/>
  <c r="K46" i="2"/>
  <c r="E46" i="2"/>
  <c r="G46" i="2" s="1"/>
  <c r="J46" i="2"/>
  <c r="H35" i="2"/>
  <c r="E35" i="2" s="1"/>
  <c r="Q122" i="1"/>
  <c r="R122" i="1" s="1"/>
  <c r="K43" i="2"/>
  <c r="J43" i="2"/>
  <c r="K41" i="2"/>
  <c r="J41" i="2"/>
  <c r="K44" i="2"/>
  <c r="J44" i="2"/>
  <c r="E43" i="2"/>
  <c r="G43" i="2" s="1"/>
  <c r="J40" i="2"/>
  <c r="K40" i="2"/>
  <c r="O97" i="1"/>
  <c r="N93" i="1"/>
  <c r="O93" i="1" s="1"/>
  <c r="Q91" i="1"/>
  <c r="Q90" i="1"/>
  <c r="H26" i="2" l="1"/>
  <c r="H27" i="2"/>
  <c r="Q97" i="1"/>
  <c r="R97" i="1" s="1"/>
  <c r="K35" i="2"/>
  <c r="J35" i="2"/>
  <c r="G35" i="2"/>
  <c r="Q84" i="1"/>
  <c r="N75" i="1"/>
  <c r="O75" i="1" s="1"/>
  <c r="J26" i="2" l="1"/>
  <c r="K26" i="2"/>
  <c r="J27" i="2"/>
  <c r="K27" i="2"/>
  <c r="H23" i="2"/>
  <c r="Q75" i="1"/>
  <c r="R75" i="1" s="1"/>
  <c r="Q93" i="1"/>
  <c r="R93" i="1" s="1"/>
  <c r="O72" i="1"/>
  <c r="Q70" i="1"/>
  <c r="Q59" i="1"/>
  <c r="R59" i="1" s="1"/>
  <c r="Q56" i="1"/>
  <c r="R56" i="1" s="1"/>
  <c r="H21" i="2" l="1"/>
  <c r="Q72" i="1"/>
  <c r="R72" i="1" s="1"/>
  <c r="E23" i="2"/>
  <c r="G23" i="2" s="1"/>
  <c r="J23" i="2"/>
  <c r="K23" i="2"/>
  <c r="Q69" i="1"/>
  <c r="R69" i="1" s="1"/>
  <c r="Q50" i="1"/>
  <c r="R50" i="1" s="1"/>
  <c r="N47" i="1"/>
  <c r="O47" i="1" s="1"/>
  <c r="N48" i="1"/>
  <c r="O48" i="1" l="1"/>
  <c r="H17" i="2" s="1"/>
  <c r="J21" i="2"/>
  <c r="K21" i="2"/>
  <c r="K20" i="2"/>
  <c r="J20" i="2"/>
  <c r="J18" i="2"/>
  <c r="K18" i="2"/>
  <c r="Q47" i="1"/>
  <c r="R47" i="1" s="1"/>
  <c r="O24" i="1"/>
  <c r="Q43" i="1"/>
  <c r="R43" i="1" s="1"/>
  <c r="Q45" i="1"/>
  <c r="R45" i="1" s="1"/>
  <c r="Q40" i="1"/>
  <c r="R40" i="1" s="1"/>
  <c r="Q109" i="1"/>
  <c r="Q48" i="1" l="1"/>
  <c r="R48" i="1" s="1"/>
  <c r="H12" i="2"/>
  <c r="Q24" i="1"/>
  <c r="R24" i="1" s="1"/>
  <c r="Q116" i="1"/>
  <c r="R116" i="1" s="1"/>
  <c r="K17" i="2"/>
  <c r="J17" i="2"/>
  <c r="Q42" i="1"/>
  <c r="R42" i="1" s="1"/>
  <c r="N106" i="1"/>
  <c r="O105" i="1" s="1"/>
  <c r="Q103" i="1"/>
  <c r="Q102" i="1"/>
  <c r="R102" i="1" s="1"/>
  <c r="K12" i="2" l="1"/>
  <c r="J12" i="2"/>
  <c r="H30" i="2"/>
  <c r="Q105" i="1"/>
  <c r="R105" i="1" s="1"/>
  <c r="K33" i="2"/>
  <c r="J33" i="2"/>
  <c r="E32" i="2"/>
  <c r="G32" i="2" s="1"/>
  <c r="K16" i="2"/>
  <c r="J16" i="2"/>
  <c r="E16" i="2"/>
  <c r="G16" i="2" s="1"/>
  <c r="O28" i="1"/>
  <c r="O17" i="1"/>
  <c r="Q17" i="1" s="1"/>
  <c r="R17" i="1" s="1"/>
  <c r="H14" i="2" l="1"/>
  <c r="Q28" i="1"/>
  <c r="R28" i="1" s="1"/>
  <c r="J30" i="2"/>
  <c r="K30" i="2"/>
  <c r="Q33" i="1"/>
  <c r="J14" i="2" l="1"/>
  <c r="K14" i="2"/>
  <c r="R176" i="1" l="1"/>
  <c r="O101" i="1"/>
  <c r="Q101" i="1" s="1"/>
  <c r="R101" i="1" s="1"/>
  <c r="N100" i="1"/>
  <c r="O100" i="1" s="1"/>
  <c r="N14" i="1" l="1"/>
  <c r="O14" i="1" s="1"/>
  <c r="H29" i="2"/>
  <c r="Q100" i="1"/>
  <c r="R100" i="1" s="1"/>
  <c r="N15" i="1"/>
  <c r="O15" i="1" s="1"/>
  <c r="Q15" i="1" s="1"/>
  <c r="R15" i="1" s="1"/>
  <c r="O176" i="1" l="1"/>
  <c r="K29" i="2"/>
  <c r="J29" i="2"/>
  <c r="E29" i="2"/>
  <c r="G29" i="2" s="1"/>
  <c r="O178" i="1"/>
  <c r="H10" i="2"/>
  <c r="Q14" i="1"/>
  <c r="R14" i="1" s="1"/>
  <c r="O179" i="1" l="1"/>
  <c r="Q176" i="1"/>
  <c r="O177" i="1"/>
  <c r="H50" i="2"/>
  <c r="J10" i="2"/>
  <c r="H48" i="2"/>
  <c r="K10" i="2"/>
  <c r="E10" i="2"/>
  <c r="R178" i="1"/>
  <c r="Q178" i="1"/>
  <c r="Q177" i="1" l="1"/>
  <c r="R177" i="1"/>
  <c r="Q179" i="1"/>
  <c r="R179" i="1"/>
  <c r="K48" i="2"/>
  <c r="J48" i="2"/>
  <c r="H49" i="2"/>
  <c r="E48" i="2"/>
  <c r="G10" i="2"/>
  <c r="E50" i="2"/>
  <c r="J50" i="2"/>
  <c r="H51" i="2"/>
  <c r="K50" i="2"/>
  <c r="J49" i="2" l="1"/>
  <c r="K49" i="2"/>
  <c r="J51" i="2"/>
  <c r="K51" i="2"/>
  <c r="E51" i="2"/>
  <c r="G51" i="2" s="1"/>
  <c r="G50" i="2"/>
  <c r="G48" i="2"/>
  <c r="E49" i="2"/>
  <c r="G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Droste, Ilka</author>
  </authors>
  <commentList>
    <comment ref="M13" authorId="0" shapeId="0" xr:uid="{BDCF0951-9013-4960-9979-BCD32D888166}">
      <text>
        <r>
          <rPr>
            <sz val="9"/>
            <color indexed="81"/>
            <rFont val="Segoe UI"/>
            <family val="2"/>
          </rPr>
          <t>Wählen Sie "nicht berücksichtigt", wenn die Aufgabe nicht in die Berechnung einbezogen werden soll. 
Beispiel: kein gemeindeeigener Wald vorhanden (Aufgabe 71.1)
Wählen Sie "SOLL = IST", wenn die Soll-Bemessung für die Aufgabe nicht zutrifft. In diesen Fällen werden automatisch die eingetragenen VZÄ IST als VZÄ SOLL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Kober, Manuela - SRH</author>
  </authors>
  <commentList>
    <comment ref="N33" authorId="0" shapeId="0" xr:uid="{52756C11-43BF-4A14-88F2-62F236D10D06}">
      <text>
        <r>
          <rPr>
            <sz val="9"/>
            <color indexed="81"/>
            <rFont val="Tahoma"/>
            <family val="2"/>
          </rPr>
          <t>VwV KomHWi:
- Kernhaushalt (Beschäftigungsbereich (BB) 21)
- Personal in Eigenbetrieben (BB 22)
- ohne Personal in Kindertageseinrichtungen (BB 21 und BB 22)
- ohne Beschäftigte, die sich in der Freistellungsphase der Altersteilzeit befinden
- ohne das für die Übernahme der Optionsaufgaben nach § 6a SGBII eingesetzte Personal
- ohne die Stelle des Hauptverwaltungsbeamten (Bürgermeister, Landrat)</t>
        </r>
      </text>
    </comment>
  </commentList>
</comments>
</file>

<file path=xl/sharedStrings.xml><?xml version="1.0" encoding="utf-8"?>
<sst xmlns="http://schemas.openxmlformats.org/spreadsheetml/2006/main" count="1276" uniqueCount="909">
  <si>
    <r>
      <t xml:space="preserve">Kommune </t>
    </r>
    <r>
      <rPr>
        <sz val="12"/>
        <color theme="1"/>
        <rFont val="Arial"/>
        <family val="2"/>
      </rPr>
      <t>(Name)</t>
    </r>
  </si>
  <si>
    <t>Einwohnerzahl</t>
  </si>
  <si>
    <t xml:space="preserve">  Bitte beachten Sie die Bearbeitungshinweise (separates Blatt)! </t>
  </si>
  <si>
    <r>
      <t>±</t>
    </r>
    <r>
      <rPr>
        <sz val="11"/>
        <color theme="1"/>
        <rFont val="Arial"/>
        <family val="2"/>
      </rPr>
      <t xml:space="preserve"> 1 bis 5 %</t>
    </r>
  </si>
  <si>
    <t>± 5 bis 20 %</t>
  </si>
  <si>
    <t>über ± 20 %</t>
  </si>
  <si>
    <t>Freitextfeld. Tragen Sie hier z. B. Bearbeiter und Datum ein.</t>
  </si>
  <si>
    <t>Nr.</t>
  </si>
  <si>
    <t>Aufgaben</t>
  </si>
  <si>
    <t>Kennzahl</t>
  </si>
  <si>
    <t>Erläuterung der Aufgabe und ggf. Anmerkungen zur Kennzahl</t>
  </si>
  <si>
    <t>eigene Anmerkungen</t>
  </si>
  <si>
    <t>10.1</t>
  </si>
  <si>
    <t>10.2</t>
  </si>
  <si>
    <t>10.3</t>
  </si>
  <si>
    <t>10.4</t>
  </si>
  <si>
    <t>10.5</t>
  </si>
  <si>
    <t>Politisch-administrative Unterstützung Oberbürgermeister/ Bürgermeister</t>
  </si>
  <si>
    <t xml:space="preserve">Steuerung und Leitung der Gemeindeverwaltung </t>
  </si>
  <si>
    <t>Assistenz- und Sekretariatsaufgaben</t>
  </si>
  <si>
    <t>Administrative Betreuung des Gemeinderats und seiner Ausschüsse sowie der Ortschaftsräte</t>
  </si>
  <si>
    <t>Öffentlichkeits- und Pressearbeit für die Gemeinde</t>
  </si>
  <si>
    <t>Repräsentation</t>
  </si>
  <si>
    <t>1,00 VZÄ je 27 Sitzungen (Gemeinde-/Stadtrat und beschließende Ausschüsse)</t>
  </si>
  <si>
    <t>Kennzahl
- Beschreibung -</t>
  </si>
  <si>
    <t>1,00 VZÄ je 13.000 Einwohner</t>
  </si>
  <si>
    <t>0,10 VZÄ je 15 Veranstaltungstage</t>
  </si>
  <si>
    <t>Arbeit mit Presse, Rundfunk, Fernsehen und anderen Medien; Planung und Koordinierung der Öffentlichkeitsarbeit einschließlich der Imagepflege und des visuellen Erscheinungsbildes (Website); Information der Bevölkerung; Tage der offenen Tür; Gemeindewerbung; Einwohnerversammlung 
Herausgabe amtlicher Bekanntmachungen (durch Amtsblatt, Tageszeitung oder Internetbekanntmachung); Auftragserteilung für Anzeigen nach der Hauptsatzung und der Bekanntmachungsverordnung
Der Kennzahlenbildung liegt die Annahme zugrunde, dass die Bekanntmachungen ausschließlich im Amtsblatt und auf der Homepage erfolgen (keine separaten Aushänge u. dgl.)</t>
  </si>
  <si>
    <t>Anzahl der Veranstaltungstage p. a. mit Vor-Ort-Präsenz des Repräsentanten</t>
  </si>
  <si>
    <r>
      <t xml:space="preserve">Anzahl der Soll-Stellenanteile der Fachaufgaben
</t>
    </r>
    <r>
      <rPr>
        <i/>
        <sz val="8"/>
        <rFont val="Arial"/>
        <family val="2"/>
      </rPr>
      <t>(ohne Bauhof (70))
wird automatisch berechnet</t>
    </r>
  </si>
  <si>
    <r>
      <t xml:space="preserve">Anzahl der Soll-Stellenanteile der Fachaufgaben
</t>
    </r>
    <r>
      <rPr>
        <i/>
        <sz val="8"/>
        <rFont val="Arial"/>
        <family val="2"/>
      </rPr>
      <t>(ohne Schulsekretariate (40.2 und 40.3), Bauhof (70) und technisches Liegenschaftsmanagement (71))
wird automatisch berechnet</t>
    </r>
  </si>
  <si>
    <t>11.1</t>
  </si>
  <si>
    <t>11.2</t>
  </si>
  <si>
    <t>12.1</t>
  </si>
  <si>
    <t>13.1</t>
  </si>
  <si>
    <t>13.2</t>
  </si>
  <si>
    <t>13.3</t>
  </si>
  <si>
    <t>14.1</t>
  </si>
  <si>
    <t>14.2</t>
  </si>
  <si>
    <t>14.3</t>
  </si>
  <si>
    <t>14.4</t>
  </si>
  <si>
    <t>14.5</t>
  </si>
  <si>
    <t>14.6</t>
  </si>
  <si>
    <t>Wahlen und Statistik</t>
  </si>
  <si>
    <t>Personalrat, Beauftragte</t>
  </si>
  <si>
    <t>Rechnungs- und Gemeindeprüfung</t>
  </si>
  <si>
    <t>Europa-, Bundes-, Landes- und Kommunalwahlen; Volksbegehren und Volksentscheid nach Landesrecht, Durchführung von Bürgerbegehren und Bürgerentscheiden</t>
  </si>
  <si>
    <t xml:space="preserve">Wahrnehmung zentraler statistischer Aufgaben der Gemeinde </t>
  </si>
  <si>
    <t>Gleichstellungsbeauftragte</t>
  </si>
  <si>
    <t>Personalratstätigkeit</t>
  </si>
  <si>
    <t xml:space="preserve">Sonstige Beauftragungen </t>
  </si>
  <si>
    <t>Prüfung der Haushalts- und Finanzwirtschaft der Gemeinde inkl. Örtlicher Prüfung des Jahresabschlusses und des Gesamtabschlusses gem. § 104 SächsGemO</t>
  </si>
  <si>
    <t>Prüfungen und Überwachung von Kassen sowie Vorräten und Vermögensgegenständen gemäß § 106 Abs. 1 Nr. 1 bis 3 SächsGemO</t>
  </si>
  <si>
    <t xml:space="preserve">Weitere Prüfungsaufgaben nach § 106 Abs. 2 SächsGemO </t>
  </si>
  <si>
    <t>Prüfung der Eigenbetriebe gemäß § 105 SächsGemO</t>
  </si>
  <si>
    <t xml:space="preserve">Prüfung von Zweckverbänden - soweit das Rechnungsprüfungsamt als Prüfstelle bestimmt ist oder eine vertragliche Grundlage besteht </t>
  </si>
  <si>
    <t>Örtliche Prüfung anderer Gemeinden gem. Vereinbarung</t>
  </si>
  <si>
    <t>0,20 VZÄ Festwert</t>
  </si>
  <si>
    <t>0,50 VZÄ je 14.600 Wahlberechtigte (Kommunalwahl)</t>
  </si>
  <si>
    <t>0,10 VZÄ je 60 wahlberechtigte Beschäftigte</t>
  </si>
  <si>
    <t>0,10 VZÄ je 140 Mitarbeiter</t>
  </si>
  <si>
    <t>0,10 VZÄ je 15 IT-Verfahren</t>
  </si>
  <si>
    <t>0,05 VZÄ Festwert</t>
  </si>
  <si>
    <t>-</t>
  </si>
  <si>
    <t>Anzahl der zu Kommunalwahlen Wahlberechtigten</t>
  </si>
  <si>
    <t>Erfüllung von Aufgaben zur Verwirklichung des Grundrechts der Gleichberechtigung von Frau und Mann nach § 64 Abs. 2 SächsGemO sowie nach § 13 SächsGleiG</t>
  </si>
  <si>
    <t>Wahrnehmung von Personalratsaufgaben gem. SächsPersVerG</t>
  </si>
  <si>
    <t>Zahl der wahlberechtigten Beschäftigten (gem. § 13 SächsPersVerG)</t>
  </si>
  <si>
    <t xml:space="preserve">Anzahl der IT-Verfahren laut Verfahrensverzeichnis </t>
  </si>
  <si>
    <t>Aufgaben der sonstigen besonderen Beauftragten gemäß § 64 SächsGemO, entsprechend kommunalpolitisch definierten, gesellschaftspolitischen, lokalen bzw. regionalen Fragestellungen z. B. Seniorenbeauftragte, Integrationsbeauftragte, Behindertenbeauftragte, Ausländerbeauftragte;
auch Ersthelfer o. ä.</t>
  </si>
  <si>
    <t>Sicherstellung der Rechtmäßigkeit, Ordnungsmäßigkeit und Wirtschaftlichkeit des
Verwaltungshandelns, Vermeidung von Missbrauch und Korruption; Sicherstellung der termingerechten Prüfung.
Prüfung der Einhaltung der Vorschriften bei den Erträgen, Aufwendungen, Einzahlungen und Auszahlungen sowie bei der Vermögensverwaltung; Prüfung, ob die einzelnen Rechnungsbeträge sachlich und rechnerisch vorschriftsmäßig begründet und belegt sind, der Haushaltsplan eingehalten worden ist; Prüfung ob das Vermögen, die Kapitalposition, die Sonderposten, die Rechnungsabgrenzungsposten und die Schulden richtig nachgewiesen worden sind.</t>
  </si>
  <si>
    <t>Laufende Prüfung der Kassenvorgänge und Belege; Laufende Überwachung der Kasse der Gemeinde, des Sondervermögens und der Eigenbetriebe; Prüfung von Anordnungen vor ihrer Zuleitung an die Kasse in Einzelfällen</t>
  </si>
  <si>
    <t>Prüfung der Eigenbetriebe nach § 105 SächsGemO, Prüfung der Vorräte und Vermögensbestände der Sondervermögen und Eigenbetriebe der Gemeinde, Prüfung der Wirtschaftsführung und des Rechnungswesens der Sondervermögen und der Eigenbetriebe</t>
  </si>
  <si>
    <t xml:space="preserve">Prüfung der Wirtschaftsführung des beteiligten Zweckverbandes soweit das RPA gemäß § 59 Abs. 1 Nr. 2 SächsKomZG dazu bestimmt ist </t>
  </si>
  <si>
    <t>Örtliche Prüfung gem. §§ 104 bis 106 SächsGemO, insbesondere Prüfung des Jahresabschlusses</t>
  </si>
  <si>
    <t>0,05 VZÄ je zu prüfendem Zweckverband</t>
  </si>
  <si>
    <t>0,20 VZÄ je Eigenbetrieb</t>
  </si>
  <si>
    <t>1,00 VZÄ je 13.500 Einwohner</t>
  </si>
  <si>
    <t>Anzahl der zu prüfenden Eigenbetriebe p. a.</t>
  </si>
  <si>
    <t>Anzahl der zu prüfenden Zweckverbände p. a.</t>
  </si>
  <si>
    <t>40.1</t>
  </si>
  <si>
    <t>40.2</t>
  </si>
  <si>
    <t>40.3</t>
  </si>
  <si>
    <t>40.4</t>
  </si>
  <si>
    <t>Schulen</t>
  </si>
  <si>
    <t>Mitwirkung bei der Schulnetzplanung und Schulträgeraufgaben</t>
  </si>
  <si>
    <t>Sekretariatsangelegenheiten und Schulsachbearbeitung vor Ort in Grundschulen, Oberschulen, Gymnasien</t>
  </si>
  <si>
    <t>Sekretariatsangelegenheiten und Schulsachbearbeitung vor Ort in Förderschulen</t>
  </si>
  <si>
    <t>Wohnheime/Internate</t>
  </si>
  <si>
    <t>1,00 VZÄ je 2.000 Schüler</t>
  </si>
  <si>
    <t>1,00 VZÄ je 410 Schüler</t>
  </si>
  <si>
    <t>1,00 VZÄ je 230 Förderschüler</t>
  </si>
  <si>
    <t>keine Bemessung</t>
  </si>
  <si>
    <t>41.1</t>
  </si>
  <si>
    <t>41.2</t>
  </si>
  <si>
    <t>41.3</t>
  </si>
  <si>
    <t>41.4</t>
  </si>
  <si>
    <t>41.5</t>
  </si>
  <si>
    <t>Kultur- und Sportförderung</t>
  </si>
  <si>
    <t xml:space="preserve">Pädagogische Betreuung in Wohnheimen/Internaten in Trägerschaft der Kommune, insbesondere zur Gewährleistung der Sicherheit und Ordnung in den Einrichtungen </t>
  </si>
  <si>
    <t>Anzahl der Schüler in den Schulen in Trägerschaft der Kommune</t>
  </si>
  <si>
    <t>Anzahl der Schüler in den Förderschulen in Trägerschaft der Kommune</t>
  </si>
  <si>
    <t>Kulturelle bzw. Freizeit-Einrichtungen in Trägerschaft der Gemeinde</t>
  </si>
  <si>
    <t xml:space="preserve">Förderung des Ehrenamtes </t>
  </si>
  <si>
    <t>Bibliotheken</t>
  </si>
  <si>
    <t>Musikschulen</t>
  </si>
  <si>
    <t>1,00 VZÄ je 26 Kultur- und Sportvereine und
1,00 VZÄ je 3.500 Einwohner
zzgl. 0,50 VZÄ Festwert für die Steuerung der Organisation/Verwaltung eines Schwimmbades/Freibades (sofern vorhanden)</t>
  </si>
  <si>
    <t>1,00 VZÄ je 8.700 Einwohner</t>
  </si>
  <si>
    <t>Bearbeitung von Förderungen kultureller Vereine und Projekte; Planung und Koordinierung kultureller Aktivitäten; Ergänzung und Abstimmung mit privaten Initiativen; Förderung der kulturellen Zusammenarbeit, internationale Kulturbeziehungen pflegen; Mitwirkung bei Patenschaften und Partnerschaften; Herausgabe von Informationen und Dokumentationen (z. B. Veranstaltungskalender, Jahrbuch);
Sportstättenbedarfsplanung; Förderung von Sportvereinen und sportlichen Aktivitäten, Vollzug der Richtlinie zur Sportförderung der Gemeinde; Zusammenarbeit mit Sportverbänden und Arbeitsgemeinschaften; Durchführung von Sportveranstaltungen; Ehrungen für sportliche Leistungen; 
Steuerung/ Organisation von Schwimm- und Freibädern (kein Betrieb)</t>
  </si>
  <si>
    <t>Musikunterricht (als Einzel-, Gruppen- u. Klassenunterricht) mit inhaltlichen Schwerpunkten wie Singen, Sprechen, Musik und Bewegung, elementares Instrumentalspiel, Musikhören, Musiklehre; Instrumentenverleih; Organisation und Durchführung von Veranstaltungen</t>
  </si>
  <si>
    <t>Anzahl der durch die Kommune verwalteten Schwimmbäder / Freibäder</t>
  </si>
  <si>
    <t>50.1</t>
  </si>
  <si>
    <t>50.2</t>
  </si>
  <si>
    <t>50.3</t>
  </si>
  <si>
    <t>50.4</t>
  </si>
  <si>
    <t>51.1</t>
  </si>
  <si>
    <t>51.2</t>
  </si>
  <si>
    <t>51.3</t>
  </si>
  <si>
    <t>Jugend</t>
  </si>
  <si>
    <t>51.4</t>
  </si>
  <si>
    <t>Soziales</t>
  </si>
  <si>
    <t>Beteiligung an der Sozialplanung</t>
  </si>
  <si>
    <t>Wohngeldstelle</t>
  </si>
  <si>
    <t>Verwaltung der Grundsicherung für Arbeitsuchende</t>
  </si>
  <si>
    <t>Zusammenarbeit mit freien und öffentlichen Trägern der Sozialhilfe sowie Durchführung eigener Maßnahmen der Sozialarbeit</t>
  </si>
  <si>
    <t>Beteiligung an der Jugendhilfeplanung</t>
  </si>
  <si>
    <t>Zusammenarbeit mit freien und öffentlichen Trägern der Jugendhilfe</t>
  </si>
  <si>
    <t>Aufgaben im Zusammenhang mit Kindertageseinrichtungen</t>
  </si>
  <si>
    <t>Kindertagespflegestellen</t>
  </si>
  <si>
    <t>1,00 VZÄ je 750 Wohngeldanträge</t>
  </si>
  <si>
    <t>Entscheidung über Wohngeldanträge (Mietzuschuss, Lastenzuschuss, Heimbewohner); Beratung und Unterstützung der Leistungsberechtigten, Bearbeiten von Widersprüchen; Ausstellung des Wohnberechtigungsscheins nach § 27 WoFG und § 5 WoBindG</t>
  </si>
  <si>
    <t>Stellungnahmen, Beratungen</t>
  </si>
  <si>
    <t xml:space="preserve">Anzahl bearbeiteter Wohngeldanträge p. a. </t>
  </si>
  <si>
    <t>Administrative schulische Aufgaben, wie z. B. Schülerdatenverwaltung, Ausstellung von Schulbescheinigungen, Entgegennahme von Krankmeldungen, Schulaufnahmeanträgen und Versetzungsanträgen, 
Schreib- und Ablagetätigkeiten, Postbearbeitung, Telefondienst, Kopierarbeiten, Materialverwaltung und -beschaffung, Überwachung Schulbudget
Ansprechpartnerfunktion für Schüler, Erziehungsberechtigte, Lehrkräfte</t>
  </si>
  <si>
    <t>Fachliche, technische und organisatorische Betreuung spezifischer kultureller bzw. Freizeit-Einrichtungen in Trägerschaft der Gemeinde, z. B. Museum, Theater, Orchester, Zoo, botanischer Garten; Wahrnehmung konzeptioneller, organisatorischer und verwaltungstechnischer Aufgaben; 
Organisation und Durchführung von Veranstaltungen; 
Öffentlichkeitsarbeit; Zusammenarbeit mit dem Kulturraum</t>
  </si>
  <si>
    <t>Bibliotheken inkl. Kreisergänzungsbibliothek mit ihren stationären Leistungen; Medienbeschaffung; Bereitstellung und Ausleihe von Medien; Pflege des Medienbestandes, Öffentlichkeitsarbeit; Gebührenbearbeitung einschließlich Mahnungen</t>
  </si>
  <si>
    <t>1,00 VZÄ je 430 Kinder in Einrichtungen öffentlicher Träger und
1,00 VZÄ je 15 Einrichtungen freier Träger</t>
  </si>
  <si>
    <t>Vernetzung mit den öffentlichen und freien Trägern sowie Abstimmungen zu speziellen Angeboten und eigenen Projekten wie die Betreibung von Jugendräumen</t>
  </si>
  <si>
    <t xml:space="preserve">Anzahl der Kinder in Einrichtungen in Trägerschaft der Gemeinde
</t>
  </si>
  <si>
    <t>Anzahl der Einrichtungen in freier Trägerschaft</t>
  </si>
  <si>
    <t>Anzahl der Kindertagespflegepersonen</t>
  </si>
  <si>
    <t>0,07 VZÄ je 2 Kindertagespflegepersonen</t>
  </si>
  <si>
    <t>20.1</t>
  </si>
  <si>
    <t>20.2.1</t>
  </si>
  <si>
    <t>20.2.2</t>
  </si>
  <si>
    <t>20.2.3</t>
  </si>
  <si>
    <t>20.2.4</t>
  </si>
  <si>
    <t>20.3</t>
  </si>
  <si>
    <t>20.4</t>
  </si>
  <si>
    <t>20.5</t>
  </si>
  <si>
    <t>20.6</t>
  </si>
  <si>
    <t>20.7</t>
  </si>
  <si>
    <t>20.8</t>
  </si>
  <si>
    <t>Zentrale Dienste</t>
  </si>
  <si>
    <t>Verwaltungsorganisation und -steuerung, Stellenwirtschaft, Regelung und Organisation des allgemeinen Verwaltungsbetriebs, Verwaltungsoptimierung</t>
  </si>
  <si>
    <t>Vergaben (VOB, VOL, freiberufliche Leistungen, sonstige)</t>
  </si>
  <si>
    <t>Digitalisierung - mit interner Wirkung</t>
  </si>
  <si>
    <t>Digitalisierung - mit externer Wirkung</t>
  </si>
  <si>
    <t>IT-Betreuung (ohne Serveradministration)</t>
  </si>
  <si>
    <t>Administration (IT)</t>
  </si>
  <si>
    <t>Versicherungswesen</t>
  </si>
  <si>
    <t>Fuhrparkmanagement</t>
  </si>
  <si>
    <t>Empfang, Bürgerinformation, Rezeption</t>
  </si>
  <si>
    <t>1,00 VZÄ je 260 Mitarbeiter</t>
  </si>
  <si>
    <t>1,00 VZÄ je 30 Softwarefachanwendungen</t>
  </si>
  <si>
    <t>1,00 VZÄ je 75 Clients</t>
  </si>
  <si>
    <t>0,10 VZÄ je 80 Mitarbeiter</t>
  </si>
  <si>
    <t>0,90 VZÄ Grundbedarf zzgl. 0,50 VZÄ je 90 Vergabeverfahren</t>
  </si>
  <si>
    <t>0,25 VZÄ Grundbedarf zzgl. 0,50 VZÄ je 245 Versicherungsfälle</t>
  </si>
  <si>
    <t>0,25 VZÄ je 9 Verwaltungs-Dienst-Kfz</t>
  </si>
  <si>
    <t>1,00 VZÄ je 35 Stunden Wochenöffnungszeit</t>
  </si>
  <si>
    <t>1,00 VZÄ je 29.300 zentrale Posteingänge</t>
  </si>
  <si>
    <t>Anzahl der Softwarefachanwendungen (ohne standardmäßige Office-Software wie z. B. Microsoft Office)</t>
  </si>
  <si>
    <t>Anzahl der Clients</t>
  </si>
  <si>
    <t>Anzahl der Vergabeverfahren p. a.</t>
  </si>
  <si>
    <t>Anzahl der Versicherungsfälle p. a.</t>
  </si>
  <si>
    <t>Anzahl Dienst-Kfz für die Verwaltung</t>
  </si>
  <si>
    <t>Durchschnittliche Wochenöffnungszeit in Stunden</t>
  </si>
  <si>
    <t>Anzahl Posteingänge in der zentralen Poststelle p. a.</t>
  </si>
  <si>
    <t>Anzahl der Mitarbeiter inkl. geringfügig Beschäftigte (durchschnittliche Zahlfälle pro Monat (Lohn/Gehalt))</t>
  </si>
  <si>
    <t>Anzahl der Mitarbeiter inkl. geringfügig Beschäftigte
(Eintrag aus Aufgabe 20.1 wird automatisch übernommen)</t>
  </si>
  <si>
    <t>Unterstützung der Mitarbeiter in den Organisationseinheiten im Hinblick auf die Fachanwendungen (Anwenderbetreuung),
Softwarepflege, Betreuung der Telefonanlage, Durchführung von IT-Projekten</t>
  </si>
  <si>
    <t>insbesondere Serverbetreuung / Netzwerkverwaltung, Installation von Software auf Server und Clients, Administration Schulkabinette sowie der digitalen Schulinfrastruktur (die z. B. im Rahmen des "Digitalpakts Schule" installiert wurde)</t>
  </si>
  <si>
    <t>Vertragswesen, Schadensabwicklung z. B. für KSA, Gebäudeversicherungen, Versicherungen von Grundstücken, Kfz-Versicherung, Rechtsschutz, Unfallversicherung, Haftpflicht, Inventarversicherung, Vermögensschadenversicherung usw.</t>
  </si>
  <si>
    <t>21.1</t>
  </si>
  <si>
    <t>21.2</t>
  </si>
  <si>
    <t>Personal</t>
  </si>
  <si>
    <t>Personalangelegenheiten (Grundsatzfragen, Personalbeschaffung, -entwicklung, lfd. Bearbeitung von Personalangelegenheiten, BEM)</t>
  </si>
  <si>
    <t xml:space="preserve">Lohn- und Gehaltsabrechnung </t>
  </si>
  <si>
    <t>1,00 VZÄ je 140 Mitarbeiter</t>
  </si>
  <si>
    <t>1,00 VZÄ je 190 Mitarbeiter</t>
  </si>
  <si>
    <t>Festsetzung, Berechnung und Anweisung der Gehälter einschließlich Abwicklung der gesetzlichen Abzüge mit Finanzamt, Krankenkasse usw.; 
Ablage aller Gehaltsunterlagen und Vorbereitung zur Archivierung; 
Ausweis von Bruttolohnbescheiden ehemaliger Mitarbeiter; Gesamtbetrachtungen 
Festsetzung und Anweisung der Reisekosten (SächsRKG); Gehaltsvorschüsse</t>
  </si>
  <si>
    <t>22.1.1</t>
  </si>
  <si>
    <t>22.1.2</t>
  </si>
  <si>
    <t>22.1.4</t>
  </si>
  <si>
    <t>22.1.3</t>
  </si>
  <si>
    <t>22.1.6</t>
  </si>
  <si>
    <t>22.1.5</t>
  </si>
  <si>
    <t>22.1.7</t>
  </si>
  <si>
    <t>22.2</t>
  </si>
  <si>
    <t>22.3</t>
  </si>
  <si>
    <t>22.4</t>
  </si>
  <si>
    <t>Ausführung des Haushaltsplans und Erstellung des Jahresabschlusses</t>
  </si>
  <si>
    <t>Haushaltsplanung</t>
  </si>
  <si>
    <t xml:space="preserve">Kosten- und Leistungsrechnung / Controlling </t>
  </si>
  <si>
    <t>Bearbeitung der finanzwirtschaftlichen Aspekte von Verträgen</t>
  </si>
  <si>
    <t>Einnahmenbeschaffung</t>
  </si>
  <si>
    <t>Körperliche Inventur</t>
  </si>
  <si>
    <t>Erstellung des Gesamtabschlusses</t>
  </si>
  <si>
    <t>Kassenwirtschaft</t>
  </si>
  <si>
    <t>Mahnung und Vollstreckung</t>
  </si>
  <si>
    <t>Beteiligungsverwaltung und 
-management</t>
  </si>
  <si>
    <t>Finanzen</t>
  </si>
  <si>
    <t>1,00 VZÄ je 18.000 T€ Gesamtaufwendungen</t>
  </si>
  <si>
    <t>Gesamtaufwendungen in T€ p. a.</t>
  </si>
  <si>
    <t>2,40 VZÄ Grundbedarf 
zzgl. 1,00 VZÄ je 5.000 T€ Gesamtaufwendungen</t>
  </si>
  <si>
    <t>1,00 VZÄ je 15.100 Zahlungsvorgänge</t>
  </si>
  <si>
    <t>Anzahl der baren und unbaren Zahlungsvorgänge p. a.</t>
  </si>
  <si>
    <t>1,00 VZÄ je 1.600 Mahnungen</t>
  </si>
  <si>
    <t>Anzahl der Mahnungen p. a.</t>
  </si>
  <si>
    <t>1,00 VZÄ je 12 Beteiligungen</t>
  </si>
  <si>
    <t xml:space="preserve">Anzahl der Eigenbetriebe, Zweckverbandsmitgliedschaften sowie der unmittelbaren Beteiligungen lt. Beteiligungsbericht </t>
  </si>
  <si>
    <t>23.2</t>
  </si>
  <si>
    <t>23.3</t>
  </si>
  <si>
    <t>23.4</t>
  </si>
  <si>
    <t>23.1.2</t>
  </si>
  <si>
    <t>23.1.3</t>
  </si>
  <si>
    <t>23.1.1</t>
  </si>
  <si>
    <t>Aufstellung Haushaltsplan und evtl. Nachträge: Aufstellung der Entwürfe zu Haushaltssatzung und Haushaltsplan; Einarbeitung der Zuarbeiten der Ämter; Abstimmungssitzungen; Erarbeitung von Vorlagen zur Genehmigung und Veröffentlichung
Aufstellung von Haushaltssicherungskonzepten/Haushaltsstrukturkonzepten: Erarbeitung von Konsolidierungsvorschlägen; Erstellung von Maßnahmenblättern; Aufstellung von freiwilligen und pflichtigen Haushaltskonsolidierungskonzepten; Erarbeitung von Entscheidungsvorlagen; Umsetzungscontrolling
Erstellung langfristige Finanz- und Investitionsplanung: Aufstellung des Finanzplanes und des Investitionsprogramms; jährliche Fortschreibung der Programme; Investitionsberatung und -kontrolle (Beratung der Fachämter bei Investitionen, Investitionsrechnungen, Folgekostenberechnungen, Wirtschaftlichkeitsprüfungen)</t>
  </si>
  <si>
    <t>Erstellung des Gesamtabschlusses bestehend aus Gesamtergebnisrechnung, Gesamtvermögensrechnung, Kapitalflussrechnung und Konsolidierungsbericht</t>
  </si>
  <si>
    <t>Bestandsaufnahme der Vermögensgegenstände bei regelmäßiger Durchführung eines einheitlichen Inventurzyklus</t>
  </si>
  <si>
    <t>Planung und Bau von Gebäuden und Einrichtungen</t>
  </si>
  <si>
    <t>Objektüberwachung</t>
  </si>
  <si>
    <t xml:space="preserve">Bauliche Unterhaltung </t>
  </si>
  <si>
    <t>Grünflächenpflege einschl. Sportplätze durch externe Dienstleister</t>
  </si>
  <si>
    <t>Liegenschaftsmanagement (administrativ)</t>
  </si>
  <si>
    <t>1,60 VZÄ Grundbedarf 
zzgl. 1,00 VZÄ je 6.500 T€ Investitionsvolumen Gebäude</t>
  </si>
  <si>
    <t>Investitionsvolumen Gebäude
in T€ p. a. (brutto)</t>
  </si>
  <si>
    <t>1,00 VZÄ je 800 T€ Bauunterhaltungsvolumen Gebäude</t>
  </si>
  <si>
    <t>1,00 VZÄ je 35 bebaute Grundstücke</t>
  </si>
  <si>
    <t>Anzahl bebauter Grundstücke in städtischem Eigentum</t>
  </si>
  <si>
    <t>Grünflächenunterhaltungsvolumen 
in T€ p. a. (brutto)</t>
  </si>
  <si>
    <t>Bauunterhaltungsvolumen Gebäude 
in T€ p. a. (brutto)</t>
  </si>
  <si>
    <t>Planung (LPH 3 bis 5)</t>
  </si>
  <si>
    <t>Überwachung der Bautätigkeit (= Projektsteuerung) und Dokumentation (LPH 8 gem. HOAI)</t>
  </si>
  <si>
    <t>24.1</t>
  </si>
  <si>
    <t>24.2</t>
  </si>
  <si>
    <t>24.3</t>
  </si>
  <si>
    <t>Pflege des elektronischen Kommunalarchivs (elKA)</t>
  </si>
  <si>
    <t>Schriftgutverwaltung und Archiv</t>
  </si>
  <si>
    <t>Historisches Archiv</t>
  </si>
  <si>
    <t>Archiv</t>
  </si>
  <si>
    <t>1,00 VZÄ je 2.400 laufende Meter Schrift- und Archivgut</t>
  </si>
  <si>
    <t>Laufende Meter Schrift- und Archivgut</t>
  </si>
  <si>
    <t>Führung des historischen Archivs inkl. der Bearbeitung von Anfragen</t>
  </si>
  <si>
    <t>25.1</t>
  </si>
  <si>
    <t>25.2</t>
  </si>
  <si>
    <t>Recht</t>
  </si>
  <si>
    <t xml:space="preserve">Widerspruchsbearbeitung in Selbstverwaltungsangelegenheiten sowie Bearbeitung von Strafanzeigen und Strafanträgen </t>
  </si>
  <si>
    <t xml:space="preserve">Rechtsberatung für die Verwaltung inklusive rechtlicher Vertretung </t>
  </si>
  <si>
    <t>1,00 VZÄ je 31.000 Einwohner</t>
  </si>
  <si>
    <t>1,00 VZÄ je 130 Widerspruchsfälle</t>
  </si>
  <si>
    <t>Anzahl der bearbeiteten Widerspruchsfälle p. a.</t>
  </si>
  <si>
    <t>Rechtsberatung für die Verwaltung einschließlich Mitwirkung beim Erlass von Rechtsvorschriften und bei der Erarbeitung von Musterverträgen, Benutzerordnungen und allgemeinen Bedingungen, Mitwirkung bei rechtlich schwierigen oder bedeutsamen Verträgen oder Entscheidungen, Mitwirkung bei Widerspruchsverfahren in rechtlich schwierigen oder grundsätzlichen Fällen (RAB als Widerspruchsbehörde) sowie Führen von Rechtsstreitigkeiten, Mitwirkung bei der Geltendmachung von Schadenersatzansprüchen gegen Mitarbeiter</t>
  </si>
  <si>
    <t>30.1</t>
  </si>
  <si>
    <t>30.2</t>
  </si>
  <si>
    <t>30.4</t>
  </si>
  <si>
    <t>30.5</t>
  </si>
  <si>
    <t>30.6</t>
  </si>
  <si>
    <t>30.7</t>
  </si>
  <si>
    <t>30.8</t>
  </si>
  <si>
    <t>30.9</t>
  </si>
  <si>
    <t>Sicherheit und Ordnung</t>
  </si>
  <si>
    <t>30.3.1</t>
  </si>
  <si>
    <t>30.3.2</t>
  </si>
  <si>
    <t>Ordnungsbehördliche Aufgaben</t>
  </si>
  <si>
    <t>Gemeindlicher Vollzugsdienst</t>
  </si>
  <si>
    <t>Geschwindigkeitskontrollen</t>
  </si>
  <si>
    <t>Fundangelegenheiten</t>
  </si>
  <si>
    <t>Bußgeld- und Ordnungswidrigkeitenverfahren</t>
  </si>
  <si>
    <t>Vollzug Sächsisches Ausführungsgesetz zum Glücksspielstaatsvertrag</t>
  </si>
  <si>
    <t xml:space="preserve">Schiedsstellen </t>
  </si>
  <si>
    <t>Gewerbeangelegenheiten einschließlich Handwerksangelegenheiten und Sächsisches Ladenöffnungsgesetz</t>
  </si>
  <si>
    <t xml:space="preserve">Friedhofswesen </t>
  </si>
  <si>
    <t>Friedhofswesen, weitere Leistungen</t>
  </si>
  <si>
    <t>1,00 VZÄ je 2.800 Einwohner</t>
  </si>
  <si>
    <t>1,00 VZÄ je 1.900 Gewerbe</t>
  </si>
  <si>
    <t>Anzahl der Gewerbe</t>
  </si>
  <si>
    <t>1,00 VZÄ je 170 Bestattungen</t>
  </si>
  <si>
    <t>Anzahl der Bestattungen p. a., sofern ein kommunaler Friedhof unterhalten wird</t>
  </si>
  <si>
    <t xml:space="preserve">Wahrnehmung polizeilicher Vollzugsaufgaben gem. § 64 Abs. 1 Nr. 4 und Abs. 2 SächsPolG i. V. m. § 1 der Verordnung des SMI über die Wahrnehmung polizeilicher Vollzugsaufgaben durch gemeindliche Vollzugsbedienstete, z. B. Überwachung der Einhaltung von Ge- und Verboten im ruhenden Verkehr, Vollzug der Vorschriften über die Beseitigung von Abfällen
</t>
  </si>
  <si>
    <t xml:space="preserve">Geschwindigkeitskontrollen: vgl. § 3 Abs. 3 und 4 OwiZuVO
GrKrSt: § 3 Abs. 2 bis 4 OwiZuVO i. V. m. § 49 I Nr. 3 StVO </t>
  </si>
  <si>
    <t>Vollzug des SächsGlüStVAG sowie des Glückspielstaatsvertrages auf dem Gemeindegebiet für kleine Lotterien und Ausspielungen nach § 19 Abs. 1 Nr. 1 SächsGlüStVAG (ohne Owi)</t>
  </si>
  <si>
    <t xml:space="preserve">Entgegennahme von Verlustanzeigen, Verwaltung, Verwahrung und Herausgabe von Fundsachen, Erstellung von Verlustbestätigungen für die Vorlage beim Versicherer, Versteigerung von Fundsachen; Aufnahme Fundtiere </t>
  </si>
  <si>
    <t>Schlichtungsverfahren, Gebührenerhebung, Wahl des Friedensrichters durch Gemeinderat (SächsSchiedsGütStG)</t>
  </si>
  <si>
    <t xml:space="preserve">Weitere Leistungen, insbesondere Grabaushub sowie einem Bestattungsunternehmen vergleichbare Leistungen </t>
  </si>
  <si>
    <t>31.1</t>
  </si>
  <si>
    <t>31.2</t>
  </si>
  <si>
    <t>31.3</t>
  </si>
  <si>
    <t>Standesamt/Personenstand</t>
  </si>
  <si>
    <t xml:space="preserve">Meldeangelegenheiten </t>
  </si>
  <si>
    <t xml:space="preserve">Ausweisangelegenheiten </t>
  </si>
  <si>
    <t>Melde- und Personenstandswesen</t>
  </si>
  <si>
    <t>1,00 VZÄ je 2.100 An-, Ab- und Ummeldungen sowie Beantragungen eines Führungszeugnisses</t>
  </si>
  <si>
    <t>Anzahl der An-, Ab- und Ummeldungen sowie der Beantragungen eines Führungszeugnisses p. a.</t>
  </si>
  <si>
    <t>1,00 VZÄ je 1.800 beantragte Personalausweise und Reisepässe</t>
  </si>
  <si>
    <t>0,10 VZÄ je 1.500 Einwohner des Standesamtsbezirks</t>
  </si>
  <si>
    <t>Ausstellung Personalausweis und Reisepass und deren Änderungen; 
Identitätsfeststellungsverfahren, 
Beratung und Auskunftserteilung in Ausweisangelegenheiten</t>
  </si>
  <si>
    <t>Änderung von Vor- und Familiennamen; Bearbeitung sonstiger namensrechtlicher Angelegenheiten; Beurkundung von Geburten, Sterbefälle; Durchführung und Beurkundung von Eheschließungen; Ausstellung von Ehefähigkeitszeugnissen, Ausstellung von Personenstandsurkunden; Beurkundung Vaterschaftsanerkennungen; Öffentlich-rechtliche Beglaubigung von Kirchenaustritten; Erteilen von Auskünften, Bescheinigungen und Urkunden an Berechtigte; Führung Personenstandsregister (vgl. SächsAGPStG)</t>
  </si>
  <si>
    <t>An-, Ab- und Ummeldungen, Führung des Melderegisters, Melderegisterauskünfte, Beratung Meldepflichtiger, Beglaubigungen, Beantragung Führungszeugnis, Datenübermittlungen an andere Stellen (vgl. SächsAGBMG)</t>
  </si>
  <si>
    <t>32.1</t>
  </si>
  <si>
    <t>32.2</t>
  </si>
  <si>
    <t>Flüchtlings- und Integrationsaufgaben</t>
  </si>
  <si>
    <t>Ausländer, Staatsangehörigkeit</t>
  </si>
  <si>
    <t>33.1</t>
  </si>
  <si>
    <t>33.2</t>
  </si>
  <si>
    <t>33.3</t>
  </si>
  <si>
    <t>Straßenverkehr</t>
  </si>
  <si>
    <t>Verkehrslenkung, Verkehrssicherung</t>
  </si>
  <si>
    <t>Verkehrsplanung</t>
  </si>
  <si>
    <t>Verkehrsrechtliche Anordnungen und Genehmigungen</t>
  </si>
  <si>
    <t>Konzipieren von Verkehrszeichen und -einrichtungen; Planen von Verkehrsregelungen zu besonderen Anlässen und Bearbeitung von Anträgen auf Durchführung von Veranstaltungen auf öffentlichen Straßen</t>
  </si>
  <si>
    <t xml:space="preserve">Netzplanung für alle Arten des ruhenden und fließenden Verkehrs, Planfeststellungsverfahren </t>
  </si>
  <si>
    <t>Aufgaben gem. SächsStrVRG i. V. m. der Sächsischen Kommunalverfassungsrechtsdurchführungsverordnung (SächsKomVerfRDVO)
GrKrSt: Erteilung von Ausnahmegenehmigungen nach der StVO gemäß § 1 Nr. 2 SächsKomVerfRDVO  i.V.m. § 46 StVO; 
GrKrSt: Erteilung von Erlaubnissen nach der StVO gemäß § 1 Nr. 2 SächsKomVerfRDVO i.V.m. §§ 29, 30 StVO; Erlaubniserteilung für Sondernutzung der Gemeindestraßen (bzw. Ortsdurchfahrten) nach § 18 SächsStrG, Satzung zur Sondernutzung der Straßen; Behördliche Maßnahmen gegen unerlaubte Sondernutzung, z. B. Beseitigung nicht zugelassener Fahrzeuge aus dem öffentlichen Verkehrsraum;
Einholung von Bauerlaubnissen, Schachtscheinen für eigene Maßnahmen und Maßnahmen Dritter;
i. R. d. Sondernutzung: Verwaltung des Anbringens von Werbung (Erstellen, Pflegen, Kontrollieren v. Werbeanträgen, Werbeschildern usw.)</t>
  </si>
  <si>
    <t>34.1</t>
  </si>
  <si>
    <t>34.2</t>
  </si>
  <si>
    <t>Brandschutz, Rettungsdienst und Katastrophenschutz</t>
  </si>
  <si>
    <t>Feuerschutz (örtlicher Brandschutz gem. § 3 Nr. 1 SächsBRKG)</t>
  </si>
  <si>
    <t>Mitwirkung beim Katastrophenschutz, Bevölkerungsschutz</t>
  </si>
  <si>
    <t>1,00 VZÄ je 9.000 Einwohner</t>
  </si>
  <si>
    <t>Mitwirkung nach § 39 SächsBRKG (u. a. Unterstützung der zuständigen Behörden bei der Aufstellung von Katastrophenschutzplänen, unverzügliche Abgabe von Meldungen über Katastrophen und schwere Schadensereignisse, Mitwirkung an gemeinsamen Katastrophenschutzübungen, z. B. Aufbauübungen Hochwasserschutz);
Bevölkerungsschutz - Sirenen, Bürgerinfozentren, Prävention, Notfall-/ Gefahrenabwehrplanung, Verwaltungsstab etc.</t>
  </si>
  <si>
    <t>Mengenwert
- Beschreibung -</t>
  </si>
  <si>
    <t>Mitwirkungspflicht bei der Schaffung der Unterbringungseinrichtungen, insbesondere Benennung und zur Verfügungsstellung von geeigneten Grundstücken und Gebäuden zur Nutzung gemäß § 3 Abs. 3 SächsFlüAG</t>
  </si>
  <si>
    <t>60.1</t>
  </si>
  <si>
    <t>60.2</t>
  </si>
  <si>
    <t>60.3</t>
  </si>
  <si>
    <t>60.4</t>
  </si>
  <si>
    <t>60.5</t>
  </si>
  <si>
    <t>Aufgaben der Gemeindeplanung</t>
  </si>
  <si>
    <t>Städtebauliche Sanierungsmaßnahmen und Stadtgestaltung</t>
  </si>
  <si>
    <t xml:space="preserve">Beteiligung und Anhörung bei Bauanträgen </t>
  </si>
  <si>
    <t xml:space="preserve">Breitbandausbau </t>
  </si>
  <si>
    <t>Räumliche Planung und Entwicklung</t>
  </si>
  <si>
    <t>1,00 VZÄ je 6.900 Einwohner</t>
  </si>
  <si>
    <t>0,10 VZÄ Festwert</t>
  </si>
  <si>
    <t>Erarbeitung von Stellungnahmen; Ermittlung von Planungsgrundlagen; Koordinierung und Erarbeitung von Konzepten im Rahmen der Gemeindeplanung und Raumordnung; TÖB-Beteiligung sowie Erörterungstermine, Erstellung von Stadtentwicklungskonzepten</t>
  </si>
  <si>
    <t>Aufstellen von Bauleitplänen nach § 2 BauGB (Flächennutzungsplan und Bebauungsplan gem. § 1 Abs. 2 BauGB) sowie städtebaulichen Satzungen (z. B. Außenbereichssatzung, Stellplatzsatzung) und örtlichen Bauvorschriften; Bearbeitung bauplanungsrechtlicher Anfragen</t>
  </si>
  <si>
    <t>61.1</t>
  </si>
  <si>
    <t>61.2</t>
  </si>
  <si>
    <t>61.3</t>
  </si>
  <si>
    <t>61.4</t>
  </si>
  <si>
    <t>61.5</t>
  </si>
  <si>
    <t>Bauüberwachung</t>
  </si>
  <si>
    <t>Bauaktenarchiv</t>
  </si>
  <si>
    <t>Prüfung und Bescheidung von Baugenehmigungs-verfahren</t>
  </si>
  <si>
    <t>Führen des Baulasten-verzeichnisses</t>
  </si>
  <si>
    <t>Erteilung von Abgeschlossenheits-bescheinigungen</t>
  </si>
  <si>
    <t>Untere Bauauf-sichtsbehörde</t>
  </si>
  <si>
    <t>1,00 VZÄ je 40 Bauanträge</t>
  </si>
  <si>
    <t>Anzahl der Bauanträge p. a.</t>
  </si>
  <si>
    <t>Überwachung der Bauausführungen; Bauzustandsbesichtigungen; Abnahmen; Prüfung der Sicherheit von Gebäuden und baulichen Anlagen; Bearbeitung von Vorgängen ungenehmigter Bautätigkeit bzw. Mängelanzeigen</t>
  </si>
  <si>
    <t>Eintragung der Baulasten und Führung des Verzeichnisses nach Landesrecht</t>
  </si>
  <si>
    <t>Erteilung von Abgeschlossenheitsbescheinigungen nach dem Wohnungseigentumsgesetz</t>
  </si>
  <si>
    <t>62.1</t>
  </si>
  <si>
    <t>62.2</t>
  </si>
  <si>
    <t>Bearbeitung von Fördermittelanträgen</t>
  </si>
  <si>
    <t>Untere Denkmal-schutzbehörde</t>
  </si>
  <si>
    <t>Finanzielle Förderung denkmalpflegerischer Maßnahmen innerhalb des Kreises; Zuschüsse für den Erhalt von Kulturdenkmälern; 
Bewilligung und Auszahlung von Zuwendungen zur Erhaltung und Pflege von Kulturdenkmalen (einschließlich Prüfung aller gesetzlichen Voraussetzungen, Auswahlkriterien für zu fördernde Objekte, Berechnung der denkmalbedingten Mehraufwendungen, Bescheiderstellung, Veranlassung von Auszahlungen, Verwendungsnachweisprüfungen, Bescheide zur anteiligen Rückzahlung von Zuwendungen)</t>
  </si>
  <si>
    <t>Bearbeitung von Anträgen und die Erteilung von Bescheiden in bauordnungsrechtlichen Verfahren nach §§ 63 und 64 SächsBO; baurechtliche Beratung von Bauinteressenten und Entwurfsverfassern; Entscheidung über Ausnahmen, Befreiungen und Abweichungen nach SächsBO und BauGB sowie Widerspruchsbearbeitung</t>
  </si>
  <si>
    <t>63.1</t>
  </si>
  <si>
    <t>63.2</t>
  </si>
  <si>
    <t xml:space="preserve">Wahrnehmung der Aufgaben als öffentlich-rechtlicher Ver- und Entsorgungsträger für Wasserversorgung und Abwasserbeseitigung </t>
  </si>
  <si>
    <t>Energiegewinnung im Gemeindegebiet</t>
  </si>
  <si>
    <t>Ver- und Entsorgung</t>
  </si>
  <si>
    <t>64.1</t>
  </si>
  <si>
    <t>64.2</t>
  </si>
  <si>
    <t>64.3</t>
  </si>
  <si>
    <t>64.4</t>
  </si>
  <si>
    <t>Verkehrsflächen und 
-anlagen</t>
  </si>
  <si>
    <t xml:space="preserve">Planung und Bau von Gemeindestraßen (außer VOB und städtebauliche Sanierung) </t>
  </si>
  <si>
    <t>Straßenverwaltung inkl. Vertragsmanagement Reinigung und Winterdienst (in Fremdleistung)</t>
  </si>
  <si>
    <t xml:space="preserve">Bauliche Unterhaltung von Gemeindestraßen, öffentliche Feld- und Waldwege und sonstigen öffentlichen Straßen </t>
  </si>
  <si>
    <t>1,00 VZÄ je 3.200 T€ Investitionsvolumen Gemeindestraßen und 
0,10 VZÄ je 30 km Straßenlänge</t>
  </si>
  <si>
    <t>Investitionsvolumen Gemeindestraßen in T€ p. a. (brutto)</t>
  </si>
  <si>
    <t>Straßenlänge in km (Straßen in Baulast der Gemeinde)</t>
  </si>
  <si>
    <t>1,00 VZÄ je 1.000 T€ Bauunterhaltungsvolumen Gemeindestraßen</t>
  </si>
  <si>
    <t>1,00 VZÄ je 400 km Straßenlänge</t>
  </si>
  <si>
    <t>Bauunterhaltungsvolumen Gemeindestraßen in T€ p. a. (brutto)</t>
  </si>
  <si>
    <t>Straßenlänge in km (Straßen in Baulast der Gemeinde)
(Eintrag aus Aufgabe 64.1 wird automatisch übernommen)</t>
  </si>
  <si>
    <t>Unterhaltung von Verkehrsflächen (Straßen/Wege/Plätze/Gehwege inkl. Leit- und Schutzeinrichtungen, Brücken, Tunnel, Abläufen, Grünanlagen, Beleuchtung (§ 51 SächsStrG)), u. a. Verkehrssicherungspflicht, Planung und Durchführung von Reparaturmaßnahmen, Überwachung der Konzessionsträger</t>
  </si>
  <si>
    <t>65.1</t>
  </si>
  <si>
    <t>65.2</t>
  </si>
  <si>
    <t>Unterschutzstellung für geschützte Landschaftsbestandteile, Aufstellung Landschaftspläne, Grünordnungspläne, Beteiligung von Trägern öffentlicher Belange</t>
  </si>
  <si>
    <t xml:space="preserve">Unterhaltung Gewässer 2. Ordnung </t>
  </si>
  <si>
    <t>Natur- und Landschaftspflege</t>
  </si>
  <si>
    <t>0,20 VZÄ je 25 km Länge Gewässer 2. Ordnung</t>
  </si>
  <si>
    <t>Länge der Wasserläufe der Gewässer 2. Ordnung in km</t>
  </si>
  <si>
    <t>66.1</t>
  </si>
  <si>
    <t>66.2</t>
  </si>
  <si>
    <t>66.3</t>
  </si>
  <si>
    <t>Wirtschaft und Tourismus</t>
  </si>
  <si>
    <t>Wirtschaftsförderung</t>
  </si>
  <si>
    <t>Tourismus</t>
  </si>
  <si>
    <t xml:space="preserve">Märkte, Veranstaltungen </t>
  </si>
  <si>
    <t>1,00 VZÄ je 100 Märkte und vergleichbare Veranstaltungen</t>
  </si>
  <si>
    <t>Anzahl der Märkte und vergleichbarer Veranstaltungen mit max. 1-tägiger Dauer p. a.</t>
  </si>
  <si>
    <t xml:space="preserve">Allgemeine Angelegenheiten der Wirtschaftsförderung, Bestandspflege, Werbung für Neuansiedlungen, Beratungsleistungen, Kontaktpflege/Gespräche, Wirtschaftsentwicklung; Messen; Ausstellungen; Kongresse, Wissens- und Technologietransfer, Standortmarketing, Existenzgründungsberatung </t>
  </si>
  <si>
    <t>Fremdenverkehrsbüro, Initiierung von Maßnahmen zur Gästewerbung, Marketing, Weiterentwicklung touristischer Angebote und Infrastruktur</t>
  </si>
  <si>
    <t>Organisation und Durchführung von Messen, Ausstellungen, Großmärkten, Wochenmärkten nach Titel IV der GewO, Organisation eigener Veranstaltungen/Empfänge, Bereitstellung der Infrastruktur bzw. Vermietung stadteigener Einrichtungen (Marktbuden, Toilettenwagen etc.), Koordinierung des Marktgeschehens 
Hinweis: Ordnungsbehördliche Aufgaben im Zusammenhang mit Märkten und Veranstaltungen sind unter Aufgabengruppe 30 zu erfassen</t>
  </si>
  <si>
    <t>70.1</t>
  </si>
  <si>
    <t>70.2</t>
  </si>
  <si>
    <t>70.3</t>
  </si>
  <si>
    <t>70.4</t>
  </si>
  <si>
    <t>70.5</t>
  </si>
  <si>
    <t>70.6</t>
  </si>
  <si>
    <t>70.7</t>
  </si>
  <si>
    <t>70.8</t>
  </si>
  <si>
    <t>70.9</t>
  </si>
  <si>
    <t>70.10</t>
  </si>
  <si>
    <t>70.11</t>
  </si>
  <si>
    <t>Bauhofkoordination/Vorarbeiterfunktion</t>
  </si>
  <si>
    <t>Tiefbauunterhaltung; Unterhaltung, Wartung, Instandsetzung von Verkehrsflächen, Anlagen, Einrichtungen etc.</t>
  </si>
  <si>
    <t>Straßenbeleuchtung</t>
  </si>
  <si>
    <t>Gärtnerische Pflege und Unterhaltung</t>
  </si>
  <si>
    <t>Durchführung der Unterhaltung von Gewässern 2. Ordnung</t>
  </si>
  <si>
    <t>Stadtreinigung</t>
  </si>
  <si>
    <t>Stadtreinigung (maschinell)</t>
  </si>
  <si>
    <t>Winterdienst</t>
  </si>
  <si>
    <t>Instandhaltung von Gebäuden (einschl. Betriebsstandort), Einrichtungen, Ausstattungen (z. B. Spielgeräte, Bänke), Spielplatzkontrolle</t>
  </si>
  <si>
    <t>Allgemeine Hilfs- und Transportdienste</t>
  </si>
  <si>
    <t>Fahrzeug- und Geräteinstandhaltung</t>
  </si>
  <si>
    <t>Bauhof</t>
  </si>
  <si>
    <t>1,00 VZÄ je 45 km Straßenlänge</t>
  </si>
  <si>
    <t>Anzahl der Bauhofmitarbeiter</t>
  </si>
  <si>
    <t>1,00 VZÄ je 1.560 Leistungsstunden</t>
  </si>
  <si>
    <t>Anzahl der Einsatzstunden p. a. 
(nur Eigenleistung)</t>
  </si>
  <si>
    <t>1,00 VZÄ je 75 km² Gemeindegebiet</t>
  </si>
  <si>
    <t>Fläche des Gemeindegebiets in km²</t>
  </si>
  <si>
    <t>1,00 VZÄ je 1.550 Leistungsstunden</t>
  </si>
  <si>
    <t>1,00 VZÄ je 65 Fahrzeuge und Großgeräte</t>
  </si>
  <si>
    <t>Anzahl der Fahrzeuge und Großgeräte</t>
  </si>
  <si>
    <t>71.1</t>
  </si>
  <si>
    <t>71.2</t>
  </si>
  <si>
    <t>71.3</t>
  </si>
  <si>
    <t>71.4</t>
  </si>
  <si>
    <t>Liegenschafts-management (technisch)</t>
  </si>
  <si>
    <t>Entgegennahme von Arbeitsaufträgen, Planung der Arbeitsausführung, Planung und Überwachung des Personal- und Fahrzeugeinsatzes; Schnittstelle zu den Fachämtern</t>
  </si>
  <si>
    <t>Verkehrsflächen (Straßen, Wege, Plätze), Wirtschaftswege, Markierungen, Bauwerke (Brücken, Stützmauern, Tunnel, Unterführungen), Verkehrsbeschilderungen, Absperrungen (Wasserläufe, Brunnen, Gewässer), Seitengräben, Straßenkontrollen
inkl. Unterhaltung, Wartung, Instandsetzung von Gehwegen an Ortsdurchfahrten von Bundes-, Staats- oder Kreisstraßen (§ 44 SächsStrG)</t>
  </si>
  <si>
    <t>Straßenbeleuchtung (Unterhaltung, Wartung, Instandsetzung durch eigenes Personal)</t>
  </si>
  <si>
    <t>Park- und Gartenanlagen, Kinderspielplätze, Bolzplätze, Straßenbegleitgrün, Pflanzkübel, Beete, Sportplätze, Außenanlagen bei städt. Gebäuden und Einrichtungen, Landschaftsflächen (Wiesen, Streuobst etc.), Unterhaltung von Wegen (befestigt, wassergebunden) in Anlagen, Spielplätzen etc.; Durchführung von Baumkontrollen, Baumschnitt, Baumfällungen, Sandaustausch bei Spielplätzen u. ä. Anlagen</t>
  </si>
  <si>
    <t>Straßen- und Wegereinigung, Marktreinigung, Papierkorbentleerung, Laubbeseitigung, Beseitigung von Ölspuren, Beseitigung wilder Ablagerungen, Reinigung öffentlicher Toiletten, Reinigung von Wertstoffcontainerstandorten; Kehrplan führen</t>
  </si>
  <si>
    <t>Maschinelle Straßenreinigung</t>
  </si>
  <si>
    <t>Räum- und Streudienst auf Fahrbahnen, Geh- und Radwegen, Bushaltstellen, Fußgängerüberwegen; Erstellung von Einsatzplänen</t>
  </si>
  <si>
    <t>Service- und Instandhaltungsleistungen (z. B. Handwerkerleistungen, Transportleistungen für Gebäude, Einrichtungen und Kernverwaltung)</t>
  </si>
  <si>
    <t>Vorbereitung von Veranstaltungen und Festen (Aufbauarbeiten, Beschilderungen, Installationen), Transporte, Möbelumzüge, Aufräumarbeiten</t>
  </si>
  <si>
    <t xml:space="preserve">Bewirtschaftung und Pflege des kommunalen Waldes
</t>
  </si>
  <si>
    <t>Wach- und Schließdienst durch eigenes Personal</t>
  </si>
  <si>
    <t>Einsatz der Reinigungskräfte, Reinigung der Gebäude, Überwachung der Ausführungen durch eigenes Personal</t>
  </si>
  <si>
    <t xml:space="preserve">Bewirtschaftung von gemeindeeigenem Wald </t>
  </si>
  <si>
    <t>Hausmeisterdienste Gebäude</t>
  </si>
  <si>
    <t>Sicherheitsdienst</t>
  </si>
  <si>
    <t>Gebäudereinigung</t>
  </si>
  <si>
    <t>0,20 VZÄ Festwert bei externer Beförsterung</t>
  </si>
  <si>
    <t>1,00 VZÄ je 10.000 m² Gebäudefläche</t>
  </si>
  <si>
    <t>eigenbewirtschaftete Gebäudefläche in m² (Bruttogrundfläche)</t>
  </si>
  <si>
    <t>x</t>
  </si>
  <si>
    <t>10.1
nicht berücks.</t>
  </si>
  <si>
    <t>10.2: nicht berücks.</t>
  </si>
  <si>
    <t>Spalten H-Lfinal ausblenden!</t>
  </si>
  <si>
    <t>Ergebnis
- Information zu Berechnung -</t>
  </si>
  <si>
    <t>Summe</t>
  </si>
  <si>
    <t>Summe VZÄ</t>
  </si>
  <si>
    <t>VZÄ je 1.000 Einwohner</t>
  </si>
  <si>
    <t>Ergebnis vollständig aus den o. a. Einzelwerten berechnet</t>
  </si>
  <si>
    <t>zusätzliche Aufgaben außerhalb der o. g. Aufgabengruppen</t>
  </si>
  <si>
    <t>Bezeichnung der Aufgabe</t>
  </si>
  <si>
    <t>Erläuterung der Aufgabe (Hinweis: nur Eigenleistung der Kommune berücksichtigen)</t>
  </si>
  <si>
    <t>Anzahl der Mitarbeiter inkl. geringfügig Beschäftigte (durchschnittliche Zahlfälle pro Monat (Lohn/Gehalt))
(Eintrag aus Aufgabe 20.1 wird automatisch übernommen)</t>
  </si>
  <si>
    <t>Empfehlungen zur Stellenausstattung - Personalbedarfsanalyse mittels Kennzahlen</t>
  </si>
  <si>
    <t>Aufgabenhauptgruppe</t>
  </si>
  <si>
    <t>Aufgabengruppe</t>
  </si>
  <si>
    <t>Zusammenfassung nach Aufgabengruppen</t>
  </si>
  <si>
    <t>Politisch-administrative Unterstützung Oberbürgermeister/Bürgermeister</t>
  </si>
  <si>
    <t>Personalrat</t>
  </si>
  <si>
    <t>Beauftragte</t>
  </si>
  <si>
    <t xml:space="preserve">Zentrale Dienste </t>
  </si>
  <si>
    <t>Interner Service</t>
  </si>
  <si>
    <t>Sicherheit, Ordnung, Gesundheit</t>
  </si>
  <si>
    <t>Sonstiges</t>
  </si>
  <si>
    <t>Schule, Sport, Kultur</t>
  </si>
  <si>
    <t>Soziales und Jugend</t>
  </si>
  <si>
    <t>Gestaltung der Umwelt</t>
  </si>
  <si>
    <t>Untere Bauaufsichtsbehörde</t>
  </si>
  <si>
    <t>Untere Denkmalschutzbehörde</t>
  </si>
  <si>
    <t>Verkehrsflächen und -anlagen</t>
  </si>
  <si>
    <t>Liegenschaftsmanagement
(technisch)</t>
  </si>
  <si>
    <t>nachrichtlich:</t>
  </si>
  <si>
    <r>
      <rPr>
        <b/>
        <sz val="11"/>
        <color theme="1" tint="0.499984740745262"/>
        <rFont val="Arial"/>
        <family val="2"/>
      </rPr>
      <t xml:space="preserve">SUMME VZÄ </t>
    </r>
    <r>
      <rPr>
        <b/>
        <sz val="9"/>
        <color theme="1" tint="0.499984740745262"/>
        <rFont val="Arial"/>
        <family val="2"/>
      </rPr>
      <t xml:space="preserve">(SOLL berechnet; IST: nur </t>
    </r>
    <r>
      <rPr>
        <b/>
        <sz val="9"/>
        <color theme="1" tint="0.499984740745262"/>
        <rFont val="Symbol"/>
        <family val="1"/>
        <charset val="2"/>
      </rPr>
      <t>S</t>
    </r>
    <r>
      <rPr>
        <b/>
        <sz val="9"/>
        <color theme="1" tint="0.499984740745262"/>
        <rFont val="Arial"/>
        <family val="2"/>
      </rPr>
      <t xml:space="preserve"> manuell eingegeben)</t>
    </r>
  </si>
  <si>
    <r>
      <rPr>
        <b/>
        <sz val="11"/>
        <color theme="1" tint="0.499984740745262"/>
        <rFont val="Arial"/>
        <family val="2"/>
      </rPr>
      <t xml:space="preserve">VZÄ je 1.000 EW </t>
    </r>
    <r>
      <rPr>
        <b/>
        <sz val="9"/>
        <color theme="1" tint="0.499984740745262"/>
        <rFont val="Arial"/>
        <family val="2"/>
      </rPr>
      <t xml:space="preserve">(SOLL berechnet; IST: nur </t>
    </r>
    <r>
      <rPr>
        <b/>
        <sz val="9"/>
        <color theme="1" tint="0.499984740745262"/>
        <rFont val="Symbol"/>
        <family val="1"/>
        <charset val="2"/>
      </rPr>
      <t>S</t>
    </r>
    <r>
      <rPr>
        <b/>
        <sz val="9"/>
        <color theme="1" tint="0.499984740745262"/>
        <rFont val="Arial"/>
        <family val="2"/>
      </rPr>
      <t xml:space="preserve"> manuell eingegeben)</t>
    </r>
  </si>
  <si>
    <r>
      <t xml:space="preserve">SUMME VZÄ </t>
    </r>
    <r>
      <rPr>
        <b/>
        <sz val="9"/>
        <color theme="1"/>
        <rFont val="Arial"/>
        <family val="2"/>
      </rPr>
      <t>(vollständig aus den Einzelwerten berechnet)</t>
    </r>
  </si>
  <si>
    <r>
      <t xml:space="preserve">VZÄ je 1.000 EW  </t>
    </r>
    <r>
      <rPr>
        <b/>
        <sz val="9"/>
        <color theme="1"/>
        <rFont val="Arial"/>
        <family val="2"/>
      </rPr>
      <t>(vollständig aus den Einzelwerten berechnet)</t>
    </r>
  </si>
  <si>
    <t>Was leistet diese Datei?</t>
  </si>
  <si>
    <t>1.</t>
  </si>
  <si>
    <t>Alle mit dieser Farbe gefärbten Felder sind Eingabefelder:</t>
  </si>
  <si>
    <t>2.</t>
  </si>
  <si>
    <t>Bitte beachten Sie dabei:</t>
  </si>
  <si>
    <t>3.</t>
  </si>
  <si>
    <t>4.</t>
  </si>
  <si>
    <t>Allerdings ist dann nur ein Vergleich des Gesamt-Soll mit dem Gesamt-Ist möglich - nicht der Einzelaufgaben. Bei diesen erhalten Sie nur die Soll-Werte.</t>
  </si>
  <si>
    <t>Um aufgabengenaue Aussagen zu erhalten, wird dringend empfohlen, auch die VZÄ IST detailliert einzutragen.</t>
  </si>
  <si>
    <t>5.</t>
  </si>
  <si>
    <t>Kernhaushalt (Beschäftigungsbereich (BB) 21), d. h. im Haushalt brutto geführte Ämter/Behörden/Einrichtungen</t>
  </si>
  <si>
    <t>inklusive Bauhof, Schulsekretariate, Hausmeister</t>
  </si>
  <si>
    <t>Personal in Eigenbetrieben (BB 22), sofern die Aufgaben des Eigenbetriebs Gegenstand des Aufgabenkatalogs sind</t>
  </si>
  <si>
    <t>inklusive Bürgermeister</t>
  </si>
  <si>
    <r>
      <rPr>
        <u/>
        <sz val="11"/>
        <color theme="1"/>
        <rFont val="Arial"/>
        <family val="2"/>
      </rPr>
      <t>ohne</t>
    </r>
    <r>
      <rPr>
        <sz val="11"/>
        <color theme="1"/>
        <rFont val="Arial"/>
        <family val="2"/>
      </rPr>
      <t xml:space="preserve"> Personal in Kindertageseinrichtungen (BB 21 und BB 22)</t>
    </r>
  </si>
  <si>
    <t>6.</t>
  </si>
  <si>
    <t>Ggf. bereits eingegebene Werte (Menge, VZÄ) werden bei der betreffenden Aufgabe zu Ihrer Information jedoch weiterhin ausgewiesen.</t>
  </si>
  <si>
    <t>7.</t>
  </si>
  <si>
    <t>Am Ende der Tabelle können Sie bei Bedarf Aufgaben ergänzen, die Ihre Kommune wahrnimmt und die nicht in den Standardaufgaben abgebildet werden können.</t>
  </si>
  <si>
    <t>Aus den bisherigen Prüfungserfahrungen heraus kann es sich dabei allenfalls um sehr wenige Ausnahmefälle handeln.</t>
  </si>
  <si>
    <t>8.</t>
  </si>
  <si>
    <t>Es wird darauf hingewiesen, dass damit lediglich dargestellt wird, dass die Aufgabe berücksichtigt ist. Aussagen zur Angemessenheit leiten sich daraus ausdrücklich nicht ab.</t>
  </si>
  <si>
    <t>Gebäudereinigung in Eigenleistung</t>
  </si>
  <si>
    <t>9.</t>
  </si>
  <si>
    <t>Das Blatt dient Ihnen zum Überblick.</t>
  </si>
  <si>
    <r>
      <t>Bearbeitungshinweise zum Ausfüllen der</t>
    </r>
    <r>
      <rPr>
        <b/>
        <sz val="16"/>
        <color rgb="FFFF0000"/>
        <rFont val="Arial"/>
        <family val="2"/>
      </rPr>
      <t xml:space="preserve"> Tabelle 'Org ab 10 TEW'</t>
    </r>
    <r>
      <rPr>
        <b/>
        <sz val="16"/>
        <color theme="1"/>
        <rFont val="Arial"/>
        <family val="2"/>
      </rPr>
      <t>:</t>
    </r>
  </si>
  <si>
    <t>VZÄ SOLL</t>
  </si>
  <si>
    <t>Aufgabe NICHT / mit SOLL = IST berücksichtigt</t>
  </si>
  <si>
    <t>VZÄ IST</t>
  </si>
  <si>
    <t>VZÄ
Differenz
SOLL ./. IST</t>
  </si>
  <si>
    <t>Abweichung
IST vom SOLL
(in Prozent)</t>
  </si>
  <si>
    <t>Ergebnis SOLL aus den o. a. Einzelwerten berechnet; Summe VZÄ IST manuell eingetragen</t>
  </si>
  <si>
    <t>VZÄ 
SOLL
Hauptgruppe</t>
  </si>
  <si>
    <t>VZÄ 
IST
Hauptgruppe</t>
  </si>
  <si>
    <t>VZÄ Differenz
SOLL ./. IST
Hauptgruppe</t>
  </si>
  <si>
    <t>VZÄ 
SOLL</t>
  </si>
  <si>
    <t>VZÄ 
IST</t>
  </si>
  <si>
    <t>VZÄ Differenz
SOLL ./. IST</t>
  </si>
  <si>
    <t>Darüber hinaus können Sie die Spalte "eigene Anmerkungen" im Tabellenblatt "Org ab 10 TEW" befüllen. Bei Bedarf können Sie Spalten ausblenden (Spalte markieren, rechte Maustaste =&gt; ausblenden).</t>
  </si>
  <si>
    <t>Für einen ersten Überblick genügt es, wenn Sie bei den VZÄ IST (Spalte P) nur die Summe am Ende der Tabelle in Zelle P176 eingeben.</t>
  </si>
  <si>
    <t>Ein Soll-Ist-Vergleich der Einzelaufgaben ist nur möglich, wenn neben den Mengenwerten (Spalte N) auch die einzelnen VZÄ IST (Spalte P) eingetragen werden.</t>
  </si>
  <si>
    <r>
      <rPr>
        <b/>
        <sz val="11"/>
        <color theme="1"/>
        <rFont val="Arial"/>
        <family val="2"/>
      </rPr>
      <t>In die Personalbedarfsanalyse wird folgendes Personal einbezogen,</t>
    </r>
    <r>
      <rPr>
        <sz val="11"/>
        <color theme="1"/>
        <rFont val="Arial"/>
        <family val="2"/>
      </rPr>
      <t xml:space="preserve"> was sich in der Summe der VZÄ IST (Zelle P176) wiederfinden muss:</t>
    </r>
  </si>
  <si>
    <t>Der am Tabellenende (Zeile 177 u. 179) ermittelte Wert VZÄ je 1.000 EW hat folglich eine vom derzeitigen Richtwert der VwV KomHWi abweichende Datenbasis.</t>
  </si>
  <si>
    <t>Beispiel: Aufgabe 71.1:</t>
  </si>
  <si>
    <t>Ist kein gemeindeeigener Wald vorhanden, kann der voreingestellte Festwert von 0,20 VZÄ nicht in Anspruch genommen werden. D. h. es ist "nicht berücksichtigt" zu wählen.</t>
  </si>
  <si>
    <t>63.1/63.2</t>
  </si>
  <si>
    <t>32.1/32.2</t>
  </si>
  <si>
    <t>Beispiele:</t>
  </si>
  <si>
    <r>
      <t>Das</t>
    </r>
    <r>
      <rPr>
        <b/>
        <sz val="11"/>
        <color theme="1"/>
        <rFont val="Arial"/>
        <family val="2"/>
      </rPr>
      <t xml:space="preserve"> Blatt "Zusammenfassung"</t>
    </r>
    <r>
      <rPr>
        <sz val="11"/>
        <color theme="1"/>
        <rFont val="Arial"/>
        <family val="2"/>
      </rPr>
      <t xml:space="preserve"> wird automatisch aus den Angaben im Blatt "Org ab 10 TEW" generiert, deshalb sind alle Zellen für manuelle Eingaben gesperrt.</t>
    </r>
  </si>
  <si>
    <t>Wenn Sie in Spalte M ("Aufgabe NICHT / mit SOLL = IST berücksichtigt") "nicht berücksichtigt" auswählen, wird die betreffende Aufgabe nicht in die VZÄ-Summe (SOLL und IST) einbezogen.</t>
  </si>
  <si>
    <t>Wird diese Aufgabe durch die Kommune erledigt, sind die VZÄ IST hierfür anzugeben. Dieser Wert wird automatisch als VZÄ SOLL übernommen.</t>
  </si>
  <si>
    <t>Sie haben dennoch die Möglichkeit, die VZÄ IST (Spalte P) einzutragen, wenn Ihre Kommune die Aufgabe selbst erfüllt. Die VZÄ werden automatisch ins SOLL (Spalte O) übernommen.</t>
  </si>
  <si>
    <r>
      <t>Um die Zuordnung der VZÄ IST (Spalte P) zu erleichtern, können Sie die "</t>
    </r>
    <r>
      <rPr>
        <b/>
        <sz val="11"/>
        <color theme="1"/>
        <rFont val="Arial"/>
        <family val="2"/>
      </rPr>
      <t>Hilfstabelle VZÄ IST</t>
    </r>
    <r>
      <rPr>
        <sz val="11"/>
        <color theme="1"/>
        <rFont val="Arial"/>
        <family val="2"/>
      </rPr>
      <t>" nutzen.</t>
    </r>
  </si>
  <si>
    <t>Hilfstabelle zur Ermittlung der VZÄ IST</t>
  </si>
  <si>
    <t>Summe
VZÄ</t>
  </si>
  <si>
    <t>MA 1</t>
  </si>
  <si>
    <t>MA 2</t>
  </si>
  <si>
    <t>MA 3</t>
  </si>
  <si>
    <t>MA 4</t>
  </si>
  <si>
    <t>MA 5</t>
  </si>
  <si>
    <t>MA 6</t>
  </si>
  <si>
    <t>MA 7</t>
  </si>
  <si>
    <t>MA 8</t>
  </si>
  <si>
    <t>MA 9</t>
  </si>
  <si>
    <t>MA 10</t>
  </si>
  <si>
    <t>MA 11</t>
  </si>
  <si>
    <t>MA 12</t>
  </si>
  <si>
    <t>MA 13</t>
  </si>
  <si>
    <t>MA 14</t>
  </si>
  <si>
    <t>MA 15</t>
  </si>
  <si>
    <t>MA 16</t>
  </si>
  <si>
    <t>MA 17</t>
  </si>
  <si>
    <t>MA 18</t>
  </si>
  <si>
    <t>MA 19</t>
  </si>
  <si>
    <t>MA 20</t>
  </si>
  <si>
    <t>MA 21</t>
  </si>
  <si>
    <t>MA 22</t>
  </si>
  <si>
    <t xml:space="preserve">Aufgaben-gruppe </t>
  </si>
  <si>
    <t>Datenschutz- und Informationssicherheits-beauftragte</t>
  </si>
  <si>
    <t>VZÄ gemäß IST-Besetzung:</t>
  </si>
  <si>
    <t>VZÄ lt. Stellenplan:</t>
  </si>
  <si>
    <t>Melde- und Personen-standswesen</t>
  </si>
  <si>
    <t>Konzeption/Planung/ Förderung in der Gemeinde</t>
  </si>
  <si>
    <t>Summe:</t>
  </si>
  <si>
    <t>Summe entspricht der oben angegebenen IST-Besetzung</t>
  </si>
  <si>
    <t>Arbeitsschutz/ Arbeitsmedizin</t>
  </si>
  <si>
    <t>MA 23</t>
  </si>
  <si>
    <t>MA 24</t>
  </si>
  <si>
    <t>MA 25</t>
  </si>
  <si>
    <t>MA 26</t>
  </si>
  <si>
    <t>MA 27</t>
  </si>
  <si>
    <t>MA 28</t>
  </si>
  <si>
    <t>MA 29</t>
  </si>
  <si>
    <t>MA 30</t>
  </si>
  <si>
    <t>MA 31</t>
  </si>
  <si>
    <t>MA 32</t>
  </si>
  <si>
    <t>MA 33</t>
  </si>
  <si>
    <t>MA 34</t>
  </si>
  <si>
    <t>MA 35</t>
  </si>
  <si>
    <t>MA 36</t>
  </si>
  <si>
    <t>MA 37</t>
  </si>
  <si>
    <t>MA 38</t>
  </si>
  <si>
    <t>MA 39</t>
  </si>
  <si>
    <t>MA 40</t>
  </si>
  <si>
    <t>MA 41</t>
  </si>
  <si>
    <t>MA 42</t>
  </si>
  <si>
    <t>MA 43</t>
  </si>
  <si>
    <t>MA 44</t>
  </si>
  <si>
    <t>MA 45</t>
  </si>
  <si>
    <t>MA 46</t>
  </si>
  <si>
    <t>MA 47</t>
  </si>
  <si>
    <t>MA 48</t>
  </si>
  <si>
    <t>MA 49</t>
  </si>
  <si>
    <t>MA 50</t>
  </si>
  <si>
    <t>MA 51</t>
  </si>
  <si>
    <t>MA 52</t>
  </si>
  <si>
    <t>MA 53</t>
  </si>
  <si>
    <t>MA 54</t>
  </si>
  <si>
    <t>MA 55</t>
  </si>
  <si>
    <t>MA 56</t>
  </si>
  <si>
    <t>MA 57</t>
  </si>
  <si>
    <t>MA 58</t>
  </si>
  <si>
    <t>MA 59</t>
  </si>
  <si>
    <t>MA 60</t>
  </si>
  <si>
    <t>MA 61</t>
  </si>
  <si>
    <t>MA 62</t>
  </si>
  <si>
    <t>MA 63</t>
  </si>
  <si>
    <t>MA 64</t>
  </si>
  <si>
    <t>MA 65</t>
  </si>
  <si>
    <t>MA 66</t>
  </si>
  <si>
    <t>MA 67</t>
  </si>
  <si>
    <t>MA 68</t>
  </si>
  <si>
    <t>MA 69</t>
  </si>
  <si>
    <t>MA 70</t>
  </si>
  <si>
    <t>MA 71</t>
  </si>
  <si>
    <t>MA 72</t>
  </si>
  <si>
    <t>MA 73</t>
  </si>
  <si>
    <t>MA 74</t>
  </si>
  <si>
    <t>MA 75</t>
  </si>
  <si>
    <t>MA 76</t>
  </si>
  <si>
    <t>MA 77</t>
  </si>
  <si>
    <t>MA 78</t>
  </si>
  <si>
    <t>MA 79</t>
  </si>
  <si>
    <t>MA 80</t>
  </si>
  <si>
    <t>MA 81</t>
  </si>
  <si>
    <t>MA 82</t>
  </si>
  <si>
    <t>MA 83</t>
  </si>
  <si>
    <t>MA 84</t>
  </si>
  <si>
    <t>MA 85</t>
  </si>
  <si>
    <t>MA 86</t>
  </si>
  <si>
    <t>MA 87</t>
  </si>
  <si>
    <t>MA 88</t>
  </si>
  <si>
    <t>MA 89</t>
  </si>
  <si>
    <t>MA 90</t>
  </si>
  <si>
    <t>MA 91</t>
  </si>
  <si>
    <t>MA 92</t>
  </si>
  <si>
    <t>MA 93</t>
  </si>
  <si>
    <t>MA 94</t>
  </si>
  <si>
    <t>MA 95</t>
  </si>
  <si>
    <t>MA 96</t>
  </si>
  <si>
    <t>MA 97</t>
  </si>
  <si>
    <t>MA 98</t>
  </si>
  <si>
    <t>MA 99</t>
  </si>
  <si>
    <t>MA 100</t>
  </si>
  <si>
    <t>MA 101</t>
  </si>
  <si>
    <t>MA 102</t>
  </si>
  <si>
    <t>MA 103</t>
  </si>
  <si>
    <t>MA 104</t>
  </si>
  <si>
    <t>MA 105</t>
  </si>
  <si>
    <t>MA 106</t>
  </si>
  <si>
    <t>MA 107</t>
  </si>
  <si>
    <t>MA 108</t>
  </si>
  <si>
    <t>MA 109</t>
  </si>
  <si>
    <t>MA 110</t>
  </si>
  <si>
    <t>MA 111</t>
  </si>
  <si>
    <t>MA 112</t>
  </si>
  <si>
    <t>MA 113</t>
  </si>
  <si>
    <t>MA 114</t>
  </si>
  <si>
    <t>MA 115</t>
  </si>
  <si>
    <t>MA 116</t>
  </si>
  <si>
    <t>MA 117</t>
  </si>
  <si>
    <t>MA 118</t>
  </si>
  <si>
    <t>MA 119</t>
  </si>
  <si>
    <t>MA 120</t>
  </si>
  <si>
    <t>MA 121</t>
  </si>
  <si>
    <t>MA 122</t>
  </si>
  <si>
    <t>MA 123</t>
  </si>
  <si>
    <t>MA 124</t>
  </si>
  <si>
    <t>MA 125</t>
  </si>
  <si>
    <t>MA 126</t>
  </si>
  <si>
    <t>MA 127</t>
  </si>
  <si>
    <t>MA 128</t>
  </si>
  <si>
    <t>MA 129</t>
  </si>
  <si>
    <t>MA 130</t>
  </si>
  <si>
    <t>MA 131</t>
  </si>
  <si>
    <t>MA 132</t>
  </si>
  <si>
    <t>MA 133</t>
  </si>
  <si>
    <t>MA 134</t>
  </si>
  <si>
    <t>MA 135</t>
  </si>
  <si>
    <t>MA 136</t>
  </si>
  <si>
    <t>MA 137</t>
  </si>
  <si>
    <t>MA 138</t>
  </si>
  <si>
    <t>MA 139</t>
  </si>
  <si>
    <t>MA 140</t>
  </si>
  <si>
    <t>MA 141</t>
  </si>
  <si>
    <t>MA 142</t>
  </si>
  <si>
    <t>MA 143</t>
  </si>
  <si>
    <t>MA 144</t>
  </si>
  <si>
    <t>MA 145</t>
  </si>
  <si>
    <t>MA 146</t>
  </si>
  <si>
    <t>MA 147</t>
  </si>
  <si>
    <t>MA 148</t>
  </si>
  <si>
    <t>MA 149</t>
  </si>
  <si>
    <t>MA 150</t>
  </si>
  <si>
    <t>MA 151</t>
  </si>
  <si>
    <t>MA 152</t>
  </si>
  <si>
    <t>MA 153</t>
  </si>
  <si>
    <t>MA 154</t>
  </si>
  <si>
    <t>MA 155</t>
  </si>
  <si>
    <t>MA 156</t>
  </si>
  <si>
    <t>MA 157</t>
  </si>
  <si>
    <t>MA 158</t>
  </si>
  <si>
    <t>MA 159</t>
  </si>
  <si>
    <t>MA 160</t>
  </si>
  <si>
    <t>MA 161</t>
  </si>
  <si>
    <t>MA 162</t>
  </si>
  <si>
    <t>MA 163</t>
  </si>
  <si>
    <t>MA 164</t>
  </si>
  <si>
    <t>MA 165</t>
  </si>
  <si>
    <t>MA 166</t>
  </si>
  <si>
    <t>MA 167</t>
  </si>
  <si>
    <t>MA 168</t>
  </si>
  <si>
    <t>MA 169</t>
  </si>
  <si>
    <t>MA 170</t>
  </si>
  <si>
    <t>MA 171</t>
  </si>
  <si>
    <t>MA 172</t>
  </si>
  <si>
    <t>MA 173</t>
  </si>
  <si>
    <t>MA 174</t>
  </si>
  <si>
    <t>MA 175</t>
  </si>
  <si>
    <t>MA 176</t>
  </si>
  <si>
    <t>MA 177</t>
  </si>
  <si>
    <t>MA 178</t>
  </si>
  <si>
    <t>MA 179</t>
  </si>
  <si>
    <t>MA 180</t>
  </si>
  <si>
    <t>MA 181</t>
  </si>
  <si>
    <t>MA 182</t>
  </si>
  <si>
    <t>MA 183</t>
  </si>
  <si>
    <t>MA 184</t>
  </si>
  <si>
    <t>MA 185</t>
  </si>
  <si>
    <t>MA 186</t>
  </si>
  <si>
    <t>MA 187</t>
  </si>
  <si>
    <t>MA 188</t>
  </si>
  <si>
    <t>MA 189</t>
  </si>
  <si>
    <t>MA 190</t>
  </si>
  <si>
    <t>MA 191</t>
  </si>
  <si>
    <t>MA 192</t>
  </si>
  <si>
    <t>MA 193</t>
  </si>
  <si>
    <t>MA 194</t>
  </si>
  <si>
    <t>MA 195</t>
  </si>
  <si>
    <t>MA 196</t>
  </si>
  <si>
    <t>MA 197</t>
  </si>
  <si>
    <t>MA 198</t>
  </si>
  <si>
    <t>MA 199</t>
  </si>
  <si>
    <t>MA 200</t>
  </si>
  <si>
    <t>MA 201</t>
  </si>
  <si>
    <t>MA 202</t>
  </si>
  <si>
    <t>MA 203</t>
  </si>
  <si>
    <t>MA 204</t>
  </si>
  <si>
    <t>MA 205</t>
  </si>
  <si>
    <t>MA 206</t>
  </si>
  <si>
    <t>MA 207</t>
  </si>
  <si>
    <t>MA 208</t>
  </si>
  <si>
    <t>MA 209</t>
  </si>
  <si>
    <t>MA 210</t>
  </si>
  <si>
    <t>MA 211</t>
  </si>
  <si>
    <t>MA 212</t>
  </si>
  <si>
    <t>MA 213</t>
  </si>
  <si>
    <t>MA 214</t>
  </si>
  <si>
    <t>MA 215</t>
  </si>
  <si>
    <t>MA 216</t>
  </si>
  <si>
    <t>MA 217</t>
  </si>
  <si>
    <t>MA 218</t>
  </si>
  <si>
    <t>MA 219</t>
  </si>
  <si>
    <t>MA 220</t>
  </si>
  <si>
    <t>MA 221</t>
  </si>
  <si>
    <t>MA 222</t>
  </si>
  <si>
    <t>MA 223</t>
  </si>
  <si>
    <t>MA 224</t>
  </si>
  <si>
    <t>MA 225</t>
  </si>
  <si>
    <t>MA 226</t>
  </si>
  <si>
    <t>MA 227</t>
  </si>
  <si>
    <t>MA 228</t>
  </si>
  <si>
    <t>MA 229</t>
  </si>
  <si>
    <t>MA 230</t>
  </si>
  <si>
    <t>MA 231</t>
  </si>
  <si>
    <t>MA 232</t>
  </si>
  <si>
    <t>MA 233</t>
  </si>
  <si>
    <t>MA 234</t>
  </si>
  <si>
    <t>MA 235</t>
  </si>
  <si>
    <t>MA 236</t>
  </si>
  <si>
    <t>MA 237</t>
  </si>
  <si>
    <t>MA 238</t>
  </si>
  <si>
    <t>MA 239</t>
  </si>
  <si>
    <t>MA 240</t>
  </si>
  <si>
    <t>MA 241</t>
  </si>
  <si>
    <t>MA 242</t>
  </si>
  <si>
    <t>MA 243</t>
  </si>
  <si>
    <t>MA 244</t>
  </si>
  <si>
    <t>MA 245</t>
  </si>
  <si>
    <t>MA 246</t>
  </si>
  <si>
    <t>MA 247</t>
  </si>
  <si>
    <t>MA 248</t>
  </si>
  <si>
    <t>MA 249</t>
  </si>
  <si>
    <t>MA 250</t>
  </si>
  <si>
    <t>Bedarfsermittlung; Konzepterstellung unter Beachtung der Raumordnung; Ausschreibung (der Festwert umfasst nicht die Verpachtung oder den Betrieb von selbst errichteten Breitbandnetzen (Betreibermodell))</t>
  </si>
  <si>
    <t>1,00 VZÄ je 17,00 Soll-Stellenanteile der Fachaufgaben</t>
  </si>
  <si>
    <t>Anzahl der Einwohner</t>
  </si>
  <si>
    <t>Anzahl der Einwohner des Standesamtsbezirks</t>
  </si>
  <si>
    <t>Anzahl der Einwohner
(bei Kreisergänzungsbibliothek Einwohner des Einzugsgebietes)</t>
  </si>
  <si>
    <t>Zentrale Postbearbeitung</t>
  </si>
  <si>
    <t>Postaustausch (inkl. Konzeption, Organisation und Durchführung der Postzustellung, des Postaustausches und der Postversandbearbeitung aller Sendungen der Gesamtverwaltung) sowie Vervielfältigung größeren Umfangs (Drucke und Fotokopien)</t>
  </si>
  <si>
    <t>Übergreifende KLR und zentrales Haushaltscontrolling: Erarbeitung von Auswertungskonzeptionen, Erstellung von unterjährigen und jährlichen Kennzahlenvergleichen und Statistiken, Erarbeitung interkommunaler Vergleiche und Gebühren- und Preiskalkulationen, Kalkulation und Erstellung von Leistungsverzeichnissen</t>
  </si>
  <si>
    <t>Nutzung des durch die SAKD betriebenen elektronischen Kommunalarchivs elKA für die Archivierung elektronischer Unterlagen gem. § 13 SächsArchivG; Datenpflege, hierunter der Export aus den jeweiligen Fachverfahren, die Aufbereitung der Daten (in Abstimmung mit den Fachbereichen) und das Einpflegen in das elKA</t>
  </si>
  <si>
    <t>Ordnungsbehördliche Aufgaben z. B. der allgemeinen Gefahrenabwehr (vgl. SächsPBG), z. B. Erteilung von Ausnahmen nach § 24 Abs. 1 Satz 1 von den Verboten des § 23 Abs. 1 1. SprengV, Ersatzvornahmen; Unterbringung von Wohnungslosen; 
Vollzug Polizeiverordnung, Durchsetzung Anliegerpflichten, Grundstückssicherung, Hausnummerierung, Bestattungen von Amts wegen, usw.</t>
  </si>
  <si>
    <t>Koordination von Helferkreisen, Integrationsbeauftragte, Integrationsrat, Begegnungsfest u. dgl.</t>
  </si>
  <si>
    <t>Bauleitplanung</t>
  </si>
  <si>
    <t>Planung der Sanierungsgebiete, Planung, Durchführung und Bauüberwachung von eigenen städtebaulichen Sanierungsmaßnahmen, Fördermittelmanagement (Beantragung, Abrechnung); Vertragsmanagement mit privaten Eigentümern, Prüfung der Verwendungsnachweise der privaten Eigentümer usw.
Planung Stadtgestaltung, bspw. Stadtmöblierung, Beschilderungen usw.</t>
  </si>
  <si>
    <t>Führung des Bauaktenarchivs</t>
  </si>
  <si>
    <t>Erhebung der Grundlagen für eine Gebührenkalkulation und deren Erstellung, Aufstellung der Gebührennachweisrechnungen, Aufstellung und Fortschreibung von Globalberechnungen, Verabschiedung und Fortschreibung des Satzungsrechts, Betreuung von Widerspruchs- und Klageverfahren;
Betreibung und Unterhaltung von Abwasseranlagen wie Kläranlagen, Pumpwerken, Sonderbauwerken und Kanalnetzen, Genehmigung von Grundstücksanschlüssen, Erteilung von Auskünften aus Kanalbestandsplänen</t>
  </si>
  <si>
    <t>Energiekonzepte, Planungstätigkeiten, Fördermittelbearbeitung</t>
  </si>
  <si>
    <t>Wahrnehmung der Bauherrenaufgaben bei Verkehrsflächen, Straßenbeleuchtung, Signalanlagen, Parkleiteinrichtungen und Beschilderung
Planung, Entwurf (Neubau, Umbau, Erneuerung): Entwurfs-, Genehmigungs-, Ausführungsplanung; Bauüberwachung; Erhebung von Erschließungsbeiträgen (Ermittlung und Festsetzung)
Annahme: Planungs- und Vergabeleistungen gemäß HOAI werden in Fremdleistung durch Ingenieurbüros erbracht. Der Bemessungsansatz umfasst daher die bei der Gemeinde verbleibenden Projektleitungs- und Projektsteuerungsleistungen (Bauherrenaufgaben).</t>
  </si>
  <si>
    <t>Führen von Straßenbestandsverzeichnissen</t>
  </si>
  <si>
    <t>Bei einigen Aufgaben erfolgt standardmäßig keine Bemessung, da z. B. die Erfüllung dieser Aufgaben in der Praxis sehr unterschiedlich organisiert wird (Eigenleistung, ganz oder teilweise Fremdleistung)</t>
  </si>
  <si>
    <r>
      <rPr>
        <b/>
        <sz val="11"/>
        <color theme="1"/>
        <rFont val="Arial"/>
        <family val="2"/>
      </rPr>
      <t>Füllen Sie mindestens die Spalte N (Mengenwerte) vollständig aus sowie die Zellen D9 (Einwohner) und P176 (Summe VZÄ IST)</t>
    </r>
    <r>
      <rPr>
        <sz val="11"/>
        <color theme="1"/>
        <rFont val="Arial"/>
        <family val="2"/>
      </rPr>
      <t>, um ein Gesamtergebnis zu erhalten.</t>
    </r>
  </si>
  <si>
    <t>Liegenschafts-management (administrativ)</t>
  </si>
  <si>
    <t>Bauhof und Liegen-schaftsmanagement (technisch)</t>
  </si>
  <si>
    <t>Aufgaben des Oberbürgermeisters/Bürgermeisters sowie der Amtsleitung, u. a. Arbeitsplanung, Lenkung und Kontrolle der Aufgabenerfüllung, Mitarbeiterführung, Unterzeichnung von Schriftstücken, Entscheidungen über Grundsatzangelegenheiten, operative sowie strategische Steuerung, usw.</t>
  </si>
  <si>
    <t>Termine abstimmen/verwalten/überwachen, Gästebetreuung, E-Mail-Verwaltung, Schreibarbeiten, Ablagearbeiten, Telefondienst</t>
  </si>
  <si>
    <t>Bearbeitung von Bürgeranfragen und Anfragen aus dem Gemeinderat bzw. den Ortschaftsräten; Geschäftsführende Bearbeitung entsprechend der Stellungnahme des Fachamtes; Sammlung der Einladungen, Vorlagen und Niederschriften für den Gemeinderat/Ausschuss/Ortschaftsrat; Terminverwaltung für den Gemeinderat/Ausschuss/Ortschaftsrat; 
Fortentwicklung der Hauptsatzung, Geschäftsordnung für den Gemeinderat/Ortschaftsrat und seiner Ausschüsse sowie der Zuständigkeitsordnung für die Ausschüsse sowie der Bekanntmachungssatzung; 
Betreuung des Ratsinformationssystems;
Organisatorische Vorbereitung und Nachbereitung von Sitzungen; Sitzungsdienst einschließlich Protokollführung; Überwachen der Ausführung der Beschlüsse des Gemeinde- bzw. Ortschaftsrates, Betreuung der Beiräte, des Kinder- und Jugendparlaments (Wahlen, Koordination des Jugendparlaments, Öffentlichkeitsarbeit, Sitzungsdienst) und Arbeitsgruppen; 
Abrechnen von Verdienstausfall und Aufwandsentschädigungen, Auslagenersatz und Sitzungsgeldern etc.</t>
  </si>
  <si>
    <t>Aufgaben aus der EU-Datenschutz-Grundverordnung, insbes. Art. 39 DSGVO, sowie Aufgaben aufgrund § 8 SächsISichG; 
Organisation des Datenschutzes; Unterstützung und Beratung der Fachämter; Führen einer Übersicht über die Dateien mit personenbezogenen Daten; Zusammenstellen und Weiterleiten der zu den Registern des Landesbeauftragten / Bundesbeauftragten für Datenschutz anzumeldenden Daten; Vorbereiten der Veröffentlichung über die in der Verwaltung gespeicherten Daten; Bearbeitung von Stellungnahmen zu Datenschutzverletzungen; Durchführung von Schulungen zur Daten- und Informationssicherheit; Prüfung der administrativen Verfahren auf Informationssicherheit, Maßnahmen zur Gewährleistung und Förderung der Belange der Informationssicherheit (§ 4 Abs. 1 und 7 Abs. 3 i. V. m. § 8 Abs. 2 SächsISichG).</t>
  </si>
  <si>
    <t>Verwaltung und Zuteilung der Dienstfahrzeuge für die Verwaltung, Fahrzeugpflege (Reinigung und Wartung, Sicherstellung der Betriebsfähigkeit [TÜV etc.]),  
Hinweis: Fahrzeuge Bauhof bei Aufg. 70.11, Fahrzeuge FFW bei Aufg. 34.1.</t>
  </si>
  <si>
    <t>weitere Prüfungsaufgaben gem. § 106 Abs. 2 Nr. 1 bis 7 SächsGemO: Prüfung der Organisation und Wirtschaftlichkeit der Verwaltung, der Vergaben vor dem Abschluss von Lieferungs- und Leistungsverträgen, Wirtschaftsführung der Eigenbetriebe und anderer Einrichtungen der Gemeinde, der Kassenvorgänge bei den Sonderkassen, der Betätigung der Gemeinde unmittelbar oder mittelbar in Unternehmen, an denen die
Gemeinde beteiligt ist, die Buch-, Betriebs- und Kassenprüfungen, die sich die Gemeinde bei einer Beteiligung, bei der Hergabe eines Darlehens oder sonst vorbehalten hat und der Haushalts- und Wirtschaftsführung derjenigen Unternehmen, die ihm gemäß § 96a Abs. 1 Nr. 11 ein solches Prüfungsrecht eingeräumt haben.</t>
  </si>
  <si>
    <t>Betreuung der Rezeption/Pforte; Ausgabe von Anträgen; Betreuung Bürger-/
Beschwerdetelefon</t>
  </si>
  <si>
    <r>
      <t>Bearbeitung der finanzwirtschaftlichen Aspekte folgender Verträge: 
Konzessionsverträge, Versicherungsverträge (außer Grundstücks- und Gebäudeversicherung,</t>
    </r>
    <r>
      <rPr>
        <sz val="8"/>
        <rFont val="Arial"/>
        <family val="2"/>
      </rPr>
      <t xml:space="preserve"> vgl. Aufg. 23.3</t>
    </r>
    <r>
      <rPr>
        <sz val="8"/>
        <color indexed="8"/>
        <rFont val="Arial"/>
        <family val="2"/>
      </rPr>
      <t>), Bürgschaften, Schenkungen und Stiftungsangelegenheiten</t>
    </r>
  </si>
  <si>
    <t>Koordinierung der Unterhaltung von Gebäuden einschließlich haus- und betriebstechnischer Anlagen und Einrichtungen; Feststellung von Mängeln 
(= Inspektion, Wartung, Instandsetzung);
Technische Prüfung von Wartungs- und Instandhaltungsverträgen</t>
  </si>
  <si>
    <t>Koordination der externen Dienstleister (deren Leistungen: Pflege und Unterhaltung öffentlicher Grünanlagen, Kinderspielplätze, Außenanlagen öffentlicher Gebäude und Einrichtungen sowie sportlich genutzter Flächen); Eigenleistungen des Bauhofs sind unter Aufg. 70.4 auszuweisen</t>
  </si>
  <si>
    <t>Bearbeitung von Widersprüchen bei Verwaltungsakten in Selbstverwaltungsangelegenheiten nach § 68 VwGO i. V. m. § 1 SächsJG (ausgenommen Aufg. 30.4 Owi);
Bearbeitung von Strafanzeigen, Strafanträge wegen strafbarer Handlungen zum Nachteil der Kommune</t>
  </si>
  <si>
    <t>Bußgeldangelegenheiten nach dem Gesetz über Ordnungswidrigkeiten sowie in den speziellen gesetzlichen Regelungen (z. B. GefHundG, SächsNSG, SächsGlüStVAG, usw.) 
GrKrSt: § 3 Abs. 2 OwiZuVO (Verfolgung und Ahndung nach § 49 StVO)
Feststellen der Ordnungswidrigkeit (Owi), Bescheiderstellung, Anhörung, Festsetzung, Bearbeitung von Widersprüchen</t>
  </si>
  <si>
    <t>z. B. sächsische Ehrenamtskarte, Auszeichnungen, Jubiläumszuwendungen</t>
  </si>
  <si>
    <t>z. B. Seniorentreff
Hinweis: Unterbringung von Wohnungslosen bei Aufg. 30.1 enthalten</t>
  </si>
  <si>
    <t>1,00 VZÄ je 310 T€ Grün-flächenunterhaltungsvolumen</t>
  </si>
  <si>
    <t>Anzahl der Sitzungen p. a. 
(Gemeinde-/Stadtrat und beschließende Ausschüsse)</t>
  </si>
  <si>
    <t>Gesamtaufwendungen in T€ p. a. 
(Eintrag aus Aufgabe 22.1.1 wird automatisch übernommen)</t>
  </si>
  <si>
    <t>Anzahl der Einsatzstunden p. a. 
(nur Eigenleistung, ohne Hausmeistertätigkeiten)</t>
  </si>
  <si>
    <t>Mengen-
wert der Gemeinde</t>
  </si>
  <si>
    <t>Aufgaben-
gruppe</t>
  </si>
  <si>
    <t>Kaufmännisches Gebäude-
und Liegenschafts-management</t>
  </si>
  <si>
    <t>Anzahl der durch die Kommune geförderten Kultur- und Sportvereine</t>
  </si>
  <si>
    <t>Anzahl der Schüler in den Schulen in Trägerschaft der Kommune
(Eintrag aus Aufgabe 40.2 und Aufgabe 40.3 wird automatisch übernommen)</t>
  </si>
  <si>
    <t xml:space="preserve">Überwachung und Steuerung des Haushaltsplanvollzugs; Erarbeitung von Richtlinien für den Haushaltsvollzug; Umsetzung von Haushaltsvorgaben, Bearbeitung von Anträgen auf Haushaltsüberschreitung; Bewirtschaftung der Rücklagen; Auswertung von Prüfungsberichten; Umsetzungscontrolling zur Haushaltskonsolidierung; Bearbeitung von Vorgängen der Kommune als Steuerschuldner; 
Erstellung des Jahresabschlusses, Vorbereitung und Begleitung der Sitzungen zur Prüfung des Jahresabschlusses, Auswertung und Einarbeitung der Prüfungshinweise
Aktives Zins- und Schuldenmanagement, z. B. Festlegung von Rahmenbedingungen und Berichterstattung zur Einhaltung; Aufnahme und Umschuldung von Krediten, Marktbeobachtung, Verwaltung von Geldanlagen, Zins- und Tilgungsrechnung für Haushalts- und Finanzpläne
Doppische Buchhaltung/Geschäftsbuchhaltung: Durchführung von laufenden Buchungen (Debitoren- und Kreditorenbuchhaltung, Buchung der Aufwendungen und Erträge) inkl. Buchinventur
Anlagenbuchhaltung: Erfassung, Bewertung und Verwaltung des Anlagevermögens der Gemeinde, Ermittlung Bestand zum Stichtag Jahresabschluss, Ermittlung und Buchung der Abschreibungen </t>
  </si>
  <si>
    <t>Erstellung gesetzlich vorgeschriebener (z. B. Finanzstatistiken nach FPStatG) und interner Statistiken, d. h. unter anderem Beschaffung, Aufbereitung und Bereitstellung von statistischen Daten sowie Mitwirkung/Unterstützung bei staatlichen Statistiken anderer Stellen</t>
  </si>
  <si>
    <t>Beteiligungsverwaltung: Führung des unterjährigen Berichtswesens, unterjährige Überwachung der Ergebnisentwicklung, kennzahlengestützte Auswertungen, Begutachtung und Abstimmung der Wirtschaftspläne und der Jahresabschlüsse, Erarbeitung der Anlagen zum Haushaltsplan, Erstellung des Beteiligungsberichts, Überwachung der Leistungsbeziehungen, Zuarbeiten und Unterstützung für den Gesamtabschluss 
Beteiligungsmanagement: Erarbeitung einer grundlegenden Strategie zum (künftigen) Umgang mit den Eigenbetrieben, Beteiligungen und Zweckverbandsmitgliedschaften, Erarbeitung von Optimierungsmöglichkeiten im "Konzern Gemeinde", Erarbeitung von Konzeptionen mit steuerlichen (u. a. Thematik Umsatzsteuerpflicht), gesellschaftsrechtlichen und verwaltungsbeeinflussenden Faktoren, Vorbereitung von Beschlüssen, Erarbeitung von Vorlagen für strategische Entscheidungen der Verwaltungsspitze und des Gemeinderats (wie z. B. Gründung, Ausgliederung, Privatisierung und Auflösung von Beteiligungen),  
regelmäßiger Kontakt mit den Geschäftsführern und Unterstützung dieser im Hinblick auf verwaltungsrelevante Fragen; Teilnahme an Sitzungen (z. B. Verbandsversammlungen)</t>
  </si>
  <si>
    <r>
      <t xml:space="preserve">Festsetzung und Erhebung von gemeindeeigenen Steuern, Gebühren, Beiträgen, Kalkulationen, Entwurf von Satzungen, Bearbeitung finanzieller Zuwendungen, Spenden (Fördermittelbearbeitung Städtebausanierung unter Aufg. </t>
    </r>
    <r>
      <rPr>
        <sz val="8"/>
        <rFont val="Arial"/>
        <family val="2"/>
      </rPr>
      <t>60.3</t>
    </r>
    <r>
      <rPr>
        <sz val="8"/>
        <color indexed="8"/>
        <rFont val="Arial"/>
        <family val="2"/>
      </rPr>
      <t>, FöMi-Bearbeitung untere Denkmalschutzbehörde unter</t>
    </r>
    <r>
      <rPr>
        <sz val="8"/>
        <rFont val="Arial"/>
        <family val="2"/>
      </rPr>
      <t xml:space="preserve"> Aufg. 62.2</t>
    </r>
    <r>
      <rPr>
        <sz val="8"/>
        <color indexed="8"/>
        <rFont val="Arial"/>
        <family val="2"/>
      </rPr>
      <t>)</t>
    </r>
  </si>
  <si>
    <r>
      <rPr>
        <u/>
        <sz val="8"/>
        <rFont val="Arial"/>
        <family val="2"/>
      </rPr>
      <t>technische</t>
    </r>
    <r>
      <rPr>
        <sz val="8"/>
        <rFont val="Arial"/>
        <family val="2"/>
      </rPr>
      <t xml:space="preserve"> Pflege und Ausbau von Online-Verwaltungsdienstleistungen der Kommune für Bürger, Unternehmen und andere Externe (Implementierung in Zusammenarbeit mit SAKD)</t>
    </r>
  </si>
  <si>
    <r>
      <t>Hausmeistertätigkeiten inkl. in den Schulgebäuden sowie in Kindertageseinrichtungen einschließlich nutzerbezogene Aufgaben, Abstimmung und Aufgabenübertragung auf Sicherheitsdienste, Schlüsselverwaltung 
Gegenstand der Bemessung ist die Objektbetreuung von Gebäuden mit fester, regelmäßiger Präsenz eines Hausmeisters wie vor allem Schulen einschl. Sporthallen, Kitas, Verwaltungsgebäude, Veranstaltungshallen. 
Über die üblichen Hausmeistertätigkeiten hinausgehende Instandhaltungsmaßnahmen sind, sofern sie in Eigenleistung erbracht werden, bei Aufg. 70.9 zu erfassen. Im Falle der Grünflächenpflege durch externe Dienstleister ist die Koordinierungstätigkeit bei</t>
    </r>
    <r>
      <rPr>
        <sz val="8"/>
        <color rgb="FFFF0000"/>
        <rFont val="Arial"/>
        <family val="2"/>
      </rPr>
      <t xml:space="preserve"> </t>
    </r>
    <r>
      <rPr>
        <sz val="8"/>
        <rFont val="Arial"/>
        <family val="2"/>
      </rPr>
      <t>23.4 zu erfassen.</t>
    </r>
  </si>
  <si>
    <t>Erstellung Wählerverzeichnis, Wahlbekanntmachung, Übersendung Wahlniederschrift, Sammlung von Unterstützungsunterschriften bei Gemeinde- und Kreiswahlen, Erteilen von Wählbarkeitsbescheinigungen, personelle, rechtliche und organisatorische Vorbereitung/Durchführung aller Wahlen einschließlich Briefwahl;
Bestätigung der Unterstützungsunterschrift; Mitwirkung bei der Vorbereitung und Durchführung von Volksentscheiden nach VVVG, Durchführung von Bürgerbegehren (Zulässigkeitsprüfung) und Bürgerentscheiden</t>
  </si>
  <si>
    <t>Planung, Durchführung von Verfahren zur Ausweisung, Betreuung und Entwicklung von Schutzgebieten wie Naturschutzgebiete, Landschaftsschutzgebiete, Naturparke, Flächennaturdenkmale, Naturdenkmale inklusive Beteiligung von anderen Trägern öffentlicher Belange, Stellungnahmen, Erörterungen; Bearbeitung Baumfällanträge 
Aufstellung von Landschaftsplänen und Grünordnungsplänen unter Beachtung der 
§§ 9 Abs. 3 und 11 BNatSchG i. V. m. § 8 Abs. 3 SächsNatSchG
Mitwirkungspflichten im Rahmen naturschutzrechtlicher Verfahren der unteren/oberen Naturschutzbehörden  (TÖB = Träger öffentlicher Belange)</t>
  </si>
  <si>
    <t>Anzahl der beantragten Personalausweise und Reisepässe 
p. a.</t>
  </si>
  <si>
    <t xml:space="preserve">Betreuung von Kindern durch Kindertagespflegepersonen; vertragliche Vereinbarungen zur Höhe und Verfahren der Erstattung der Kosten der Kindertagespflege
</t>
  </si>
  <si>
    <t>Wahrnehmung der Aufgaben der unteren Denkmalschutzbehörde nach 
§ 3 Abs. 2 SächsDSchG</t>
  </si>
  <si>
    <t>Straßenbestandsver-
zeichnis für Gemeindestraßen</t>
  </si>
  <si>
    <t>Schutz von Kulturdenkmälern zur Erhaltung der historischen Substanz und Wahrung des kulturellen Erbes
Denkmalschutzrechtliche Zustimmungen im Rahmen des Genehmigungsverfahrens bauordnungsrechtlich genehmigungspflichtiger Veränderungen; Denkmalschutzrechtliche Genehmigungen gegenüber der Bauherrschaft bei bauordnungsrechtlich genehmigungsfreien Veränderungen an und in Kulturdenkmalen sowie in deren Umgebung einschließlich Widerspruchsbearbeitung; Denkmalschutzrechtliche Stellungnahmen im Rahmen der Anhörung von TÖB zu Bebauungs-, Flächennutzungs- sowie anderen Planungen und zu Gestaltungssatzungen; Aktualisierung und Pflege des Denkmalverzeichnisses (Verwaltung und Aktualisierung des Datenbestandes, Auskünfte und Benachrichtigungen über Denkmaleigenschaft, Entscheidung über Denkmaleigenschaft durch Verwaltungsakt); Beratung von Denkmaleigentümern sowie Architektur- und Ingenieurbüros (zu Bauvorhaben, Sicherungs- und Rekonstruktionsmaßnahmen, Antragstellungen etc.); Kontrolle der Kulturdenkmale (Kontrolle der genehmigten Veränderungen, Abnahmen als Voraussetzung für steuerliche Erleichterungen, Zustandskontrolle und ggf. Einleitung rechtlicher Folgeschritte wie Sicherungsverfügung oder Ordnungswidrigkeitsverfolgung)
Erteilung von Bescheinigungen gemäß §§ 7i, 10f, 11b sowie 10g EStG für die Erlangung von Steuervergünstigungen</t>
  </si>
  <si>
    <t>Wartungs- und Pflegearbeiten, Reparaturen
Bemessen werden Wartungs- und Pflegearbeiten an Fahrzeugen und Geräten. Für die Instandhaltung der Fahrzeuge wird davon ausgegangen, dass diese in Fremdleistung durch Fachwerkstätten erfolgen.</t>
  </si>
  <si>
    <t>1,00 VZÄ je 14 Bauhof-mitarbeiter</t>
  </si>
  <si>
    <r>
      <t>Repräsentationsaufgaben des Oberbürgermeisters/Bürgermeisters bzw. persönl. Referenten, wie bspw. Auszeichnungen, Ehrungen, Glückwünsche, Kondolenzen, Empfänge, Pressekonferenzen u. dgl. (Auszeichnungen für Ehrenamt ist Aufg. 41.3 zugeordnet</t>
    </r>
    <r>
      <rPr>
        <sz val="8"/>
        <rFont val="Arial"/>
        <family val="2"/>
      </rPr>
      <t>)</t>
    </r>
    <r>
      <rPr>
        <sz val="8"/>
        <color indexed="8"/>
        <rFont val="Arial"/>
        <family val="2"/>
      </rPr>
      <t>;
Herstellung und Pflege von (Städte-)Partnerschaften und interkommunalen Kontakten und Beziehungen</t>
    </r>
  </si>
  <si>
    <t>Organisation der arbeitsmedizinischen Betreuung; Federführung bei der Auswertung von Berichten und Vorschlägen des betriebsärztlichen und sicherheitstechnischen Dienstes; Maßnahmen der Arbeitssicherheit nach dem ArbSchG; Organisatorische Regelungen für den Arbeitsschutz in der Verwaltung erarbeiten/überwachen.
Das Modell geht davon aus, dass die Durchführung des betriebsärztlichen Dienstes und der arbeitsschutzrechtlichen Beurteilung der Arbeitsplätze durch Dritte erfüllt wird.</t>
  </si>
  <si>
    <t>Politisch-administrative Leitung der Gemeinde/
-verwaltung</t>
  </si>
  <si>
    <t>Bauhofkoordination/
Vorarbeiterfunktion</t>
  </si>
  <si>
    <t>1,00 VZÄ je 14 Bauhof-
mitarbeiter</t>
  </si>
  <si>
    <r>
      <t xml:space="preserve">Sie geben die Mengenwerte </t>
    </r>
    <r>
      <rPr>
        <u/>
        <sz val="11"/>
        <color theme="1"/>
        <rFont val="Arial"/>
        <family val="2"/>
      </rPr>
      <t>Ihrer</t>
    </r>
    <r>
      <rPr>
        <sz val="11"/>
        <color theme="1"/>
        <rFont val="Arial"/>
        <family val="2"/>
      </rPr>
      <t xml:space="preserve"> Kommune ein sowie die VZÄ (Vollzeitäquivalente) im IST - das Modell berechnet daraus den SOLL-Personalbestand (VZÄ SOLL) für Ihre Kommune und vergleicht ihn mit dem Ist-Personalbestand (VZÄ IST) - insgesamt bzw. je Aufgabe. </t>
    </r>
  </si>
  <si>
    <r>
      <t xml:space="preserve">Sofern das Personal Ihrer Kommune Leistungen für Dritte erbringt (bspw. für die beteiligten Gemeinden einer Verwaltungsgemeinschaft), sind bei VZÄ IST (Spalte N) nur die VZÄ, die </t>
    </r>
    <r>
      <rPr>
        <u/>
        <sz val="11"/>
        <color theme="1"/>
        <rFont val="Arial"/>
        <family val="2"/>
      </rPr>
      <t>für die eigene Kommune</t>
    </r>
    <r>
      <rPr>
        <sz val="11"/>
        <color theme="1"/>
        <rFont val="Arial"/>
        <family val="2"/>
      </rPr>
      <t xml:space="preserve"> tätig sind, anzugeben und entsprechend auch nur die Mengenwerte (Spalte L), die </t>
    </r>
    <r>
      <rPr>
        <u/>
        <sz val="11"/>
        <color theme="1"/>
        <rFont val="Arial"/>
        <family val="2"/>
      </rPr>
      <t>für die eigene Kommune</t>
    </r>
    <r>
      <rPr>
        <sz val="11"/>
        <color theme="1"/>
        <rFont val="Arial"/>
        <family val="2"/>
      </rPr>
      <t xml:space="preserve"> anfallen. Die für Dritte zu erbringenden Leistungen sind mit den entsprechenden VZÄ IST und den Mengenwerten in einer separaten Datei zu bemessen. </t>
    </r>
  </si>
  <si>
    <t>Wenn Sie in Spalte M ("Aufgabe NICHT / mit SOLL = IST berücksichtigt") "SOLL = IST" auswählen, wird als VZÄ SOLL nicht der empfohlene Wert (Kennzahl aus Spalte E) berücksichtigt, sondern die VZÄ IST (Spalte P). Dies kann wegen örtlicher Besonderheiten in Ihrer Kommune erforderlich sein. Damit wird dargestellt, dass die Aufgabe berücksichtigt ist. Aussagen zur Angemessenheit leiten sich daraus ausdrücklich nicht ab. Ggf. bereits eingegebene Werte (Menge, VZÄ) werden bei der betreffenden Aufgabe zu Ihrer Information jedoch weiterhin ausgewiesen.</t>
  </si>
  <si>
    <t>10.</t>
  </si>
  <si>
    <t>1,00 VZÄ je 28.200 Einwohner und 1,00 VZÄ je 990 Vorgänge nach StVO</t>
  </si>
  <si>
    <t>Anzahl der Vorgänge nach StVO 
p. a.</t>
  </si>
  <si>
    <t>für kreisangehörige Kommunen mit mehr als 10.000 Einwohnern</t>
  </si>
  <si>
    <t>1,00 VZÄ je 25,00 Soll-Stellenanteile der Fachaufgaben</t>
  </si>
  <si>
    <t>Erlass einer Verordnung über die Festsetzung der Öffnungszeiten für den Verkauf bestimmter Waren an Sonn- und Feiertagen nach § 7 SächsLadÖffG und die Verkaufsoffenen Sonntage nach § 8 SächsLadÖffG, Überwachung der Einhaltung; 
Aufgaben gem. SächsGastG, darunter Gewerbeanzeigen für stehende Gewerbe (einschließl. Gaststättengewerbeanzeige), Anzeige vorübergehendes GastGewerbe, Zuverlässigkeitsprüfung bei Alkoholausschank (Überwachung), Auskunft und Nachschau sowie Treffen von Anordnungen nach § 5 SächsGastG, SperrzeitVO bzw. Einzelverfügung;
Bestätigung der Aufstellung von Spielgeräten nach § 33c Abs. 3 GewO, Erlaubniserteilung von Reisegewerbe (Reisegewerbekarte), 
Gewerbeanmeldungen, -abmeldungen und -ummeldungen bearbeiten, Gewerbekartei führen inkl. Auskunftserteilung aus dem Gewerberegister 
GrKrSt: Erlaubniserteilung zur gewerbemäßigen Schaustellung von Personen (§33a GewO) sowie Erlaubniserteilung zum gewerbemäßigen Betrieb von Spielhallen und ähnlichen Unternehmen (§33i GewO) sowie Untersagung deren Fortsetzung des Betriebes nach § 15 Abs. 2 GewO</t>
  </si>
  <si>
    <t>Widmungen, Umstufungen, Einziehung von Verkehrsflächen; Führung des Bestandskatasters (Straßen-, Baum-, Straßenbeleuchtungs-, Ingenieurbauwerks-kataster); Koordinierung der Reinigung der Gemeindestraßen sowie des Räum- und Streudienstes</t>
  </si>
  <si>
    <t>Unterhaltung von Gemeindefriedhöfen und Leichenhallen nach § 2 Abs. 1 SächsBestG; Friedhofsordnung; Genehmigung von kommunalen Begräbnisplätzen</t>
  </si>
  <si>
    <r>
      <t>Schulnetzplanung: Mitwirkung (§ 23a SächsSchulG) bei der Entwicklung von Zielvorstellungen und Planungsalternativen; Beteiligung an der Planung von Maßnahmen und Einrichtungen zur schulischen Versorgung des Gemeindegebietes, Stellungnahmen 
Schulträgeraufgaben gem. § 22 Abs. 1 S. 1 i. V. m. § 23 SächsSchulG: 
Allgemeine Angelegenheiten der Verwaltung der Schulgebäude, Schulsportstätten und sonstigen Schuleinrichtungen (gebäudebezogene Aufgaben, wie z. B. Organisation der Reinigungs- und Hausmeisterdienste siehe</t>
    </r>
    <r>
      <rPr>
        <sz val="8"/>
        <color rgb="FFFF0000"/>
        <rFont val="Arial"/>
        <family val="2"/>
      </rPr>
      <t xml:space="preserve"> </t>
    </r>
    <r>
      <rPr>
        <sz val="8"/>
        <rFont val="Arial"/>
        <family val="2"/>
      </rPr>
      <t>Aufg. 71.2); Aufstellung und Änderung von Raumverteilungsplänen, Haus- und Benutzungsordnung erarbeiten einschl. Entgeltordnung; Schulgebäude und sonstige Schuleinrichtungen Dritten überlassen (z. B. Volkshochschulen, Vereine); Entgelte für außerschulische Benutzung von Schulgebäuden usw. erheben
Beschaffung von Lehr- und Lernmitteln, von schulischem Betriebsbedarf, Inventargegenständen; Angelegenheiten der Lernmittelfreiheit bearbeiten sofern nicht durch die Schulsekretariate erfüllt; finanzielle und organisatorische Förderung von Schulsportfesten, Schulfahrten, kulturellen Veranstaltungen; Angelegenheiten der Schulmitwirkung wie z. B. Kontakte zu Schülern-, Eltern- und Lehrervertretungen herstellen und pflegen, Organisation der Wahl und Ausstattung der Mitwirkungsorgane (z. B. Schulkonferenz, Schulpflegschaft, Versammlung der Erziehungsberechtigten, Schülerrat) , GTA</t>
    </r>
  </si>
  <si>
    <r>
      <t xml:space="preserve">Wahrnehmung der Bauherrenaufgaben (= Projektleitung) für alle Objekte, die sich im Eigentum der Gemeinde befinden (z. B. Schulen, Verwaltungsgebäude, Feuerwachen, Kultureinrichtungen) für Neu-, Um-, und Erweiterungsbauten sowie bei Modernisierung und Sanierung, Zuarbeiten zur Grundlagenermittlung und Vorplanung; Abwicklung von Rückbaumaßnahmen
</t>
    </r>
    <r>
      <rPr>
        <u/>
        <sz val="8"/>
        <rFont val="Arial"/>
        <family val="2"/>
      </rPr>
      <t>Hinweis:</t>
    </r>
    <r>
      <rPr>
        <sz val="8"/>
        <rFont val="Arial"/>
        <family val="2"/>
      </rPr>
      <t xml:space="preserve"> Es wird von einer Fremdvergabe der HOAI-Leistungen ausgegangen. Durch eigenes Personal erbrachte HOAI-Leistungen sind zusätzlich zu bemessen.</t>
    </r>
  </si>
  <si>
    <r>
      <t xml:space="preserve">Zuarbeiten zur Planung: Entwurfs-, Genehmigungs-, Ausführungsplanung gemeindeeigener Gebäude (LPH 3 bis 5 gem. HOAI)
</t>
    </r>
    <r>
      <rPr>
        <u/>
        <sz val="8"/>
        <rFont val="Arial"/>
        <family val="2"/>
      </rPr>
      <t>Hinweis:</t>
    </r>
    <r>
      <rPr>
        <sz val="8"/>
        <rFont val="Arial"/>
        <family val="2"/>
      </rPr>
      <t xml:space="preserve"> Es wird von einer Fremdvergabe der HOAI-Leistungen ausgegangen. Durch eigenes Personal erbrachte HOAI-Leistungen sind zusätzlich zu bemessen.</t>
    </r>
  </si>
  <si>
    <t>Vorbereitung von Grundsatzentscheidungen der Verwaltungsführung, z. B. im Bereich der Verwaltungssteuerung, Stellenneuschaffung; Stellenbedarfsmessung, Stellenumwandlung; Stellenbewertung; Stellenplan; Stellenbeschreibungen.
Regelung und Überwachung des lfd. allgemeinen Dienstbetriebes wie allgemeine und besondere Geschäfts- und Dienstanweisungen, Dienstvereinbarungen, Ausstellung von Dienstausweisen, Arbeitszeit, Sprechzeiten, Aktenordnung und Aktenplan, Geheimschutz; 
Regelung der Mitgliedschaft zu kommunalen Spitzenverbänden und kommunalen Institutionen, zu Vereinen und sonstigen Organisationen; Übertragung besonderer Befugnisse z. B. allgemeine Unterschriftsbefugnisse für den Schriftverkehr, Feststellungs- und Anordnungsbefugnisse, Verwendung von Namensstempeln und Dienstsiegeln; Gestaltung von Arbeitsabläufen; Organisations- und Arbeitsuntersuchungen</t>
  </si>
  <si>
    <r>
      <t>Technologiekonzept(e) entwickeln, umsetzen und fortschreiben; informationstechnische Infrastruktur planen, einrichten, betreiben und weiterentwickeln;</t>
    </r>
    <r>
      <rPr>
        <u/>
        <sz val="8"/>
        <rFont val="Arial"/>
        <family val="2"/>
      </rPr>
      <t xml:space="preserve">
</t>
    </r>
    <r>
      <rPr>
        <sz val="8"/>
        <rFont val="Arial"/>
        <family val="2"/>
      </rPr>
      <t>Konzeption, Implementierung und Ausbau von E-Government-Komponenten, insbesondere E-Akte, E-Vergabe, E-Rechnung, elKA (elektron. Kommunalarchiv); Einrichtung eines Dokumentenmanagementsystems (DMS) und Geoinformationssystems (GIS); Vernetzung / Interoperabilität der Verwaltungsverfahren; Ausstattung mit mobiler Technik (inkl. Token zur Authentifizierung)</t>
    </r>
    <r>
      <rPr>
        <strike/>
        <sz val="8"/>
        <rFont val="Arial"/>
        <family val="2"/>
      </rPr>
      <t xml:space="preserve">
</t>
    </r>
    <r>
      <rPr>
        <u/>
        <sz val="8"/>
        <rFont val="Arial"/>
        <family val="2"/>
      </rPr>
      <t>Hinweise:</t>
    </r>
    <r>
      <rPr>
        <sz val="8"/>
        <rFont val="Arial"/>
        <family val="2"/>
      </rPr>
      <t xml:space="preserve">  bei der Bemessung wird davon ausgegangen, dass die Implementierung der jeweiligen Komponenten mit externer Unterstützung erfolgt; der Betrieb, hierunter Anwenderbetreuung und Softwarepflege, wird unter Aufg. 20.2.3 IT-Betreuung abgebildet; die </t>
    </r>
    <r>
      <rPr>
        <u/>
        <sz val="8"/>
        <rFont val="Arial"/>
        <family val="2"/>
      </rPr>
      <t>inhaltliche</t>
    </r>
    <r>
      <rPr>
        <sz val="8"/>
        <rFont val="Arial"/>
        <family val="2"/>
      </rPr>
      <t xml:space="preserve"> Pflege wird bei der jeweiligen Aufgabe bemessen, z. B. Aufg. 24.3 = Datenpflege elKA, Aufg. 10.4 Pflege Website</t>
    </r>
  </si>
  <si>
    <r>
      <rPr>
        <u/>
        <sz val="8"/>
        <color rgb="FF000000"/>
        <rFont val="Arial"/>
        <family val="2"/>
      </rPr>
      <t>Grundsatz:</t>
    </r>
    <r>
      <rPr>
        <sz val="8"/>
        <color indexed="8"/>
        <rFont val="Arial"/>
        <family val="2"/>
      </rPr>
      <t xml:space="preserve"> Überlegungen zur Personalpolitik: Personalstruktur, Personalentwicklung, Personalbedarfsplanung; Grundsätze der Personalführung; allgemeine Zusammenarbeit mit der Personalvertretung und Tarifpartnern; Personalkostenplanung.
</t>
    </r>
    <r>
      <rPr>
        <u/>
        <sz val="8"/>
        <color rgb="FF000000"/>
        <rFont val="Arial"/>
        <family val="2"/>
      </rPr>
      <t>Beschaffung:</t>
    </r>
    <r>
      <rPr>
        <sz val="8"/>
        <color indexed="8"/>
        <rFont val="Arial"/>
        <family val="2"/>
      </rPr>
      <t xml:space="preserve"> Maßnahmen zur Gewinnung von Nachwuchskräften; Personal auswählen (Bewerbungsunterlagen prüfen, Vorstellungsgespräche, Einstellungsverhandlungen).
</t>
    </r>
    <r>
      <rPr>
        <u/>
        <sz val="8"/>
        <color rgb="FF000000"/>
        <rFont val="Arial"/>
        <family val="2"/>
      </rPr>
      <t>Entwicklung:</t>
    </r>
    <r>
      <rPr>
        <sz val="8"/>
        <color indexed="8"/>
        <rFont val="Arial"/>
        <family val="2"/>
      </rPr>
      <t xml:space="preserve"> Regelung und Überwachung der Ausbildung, Gewinnung von Ausbildern in der Verwaltung, Fortbildungsbedarf ermitteln, Fortbildungskonzept erarbeiten, für Fortbildung werben, Angebote externer Fortbildungsträger auswerten und anbieten, eigene Fortbildungsveranstaltungen organisieren.
</t>
    </r>
    <r>
      <rPr>
        <u/>
        <sz val="8"/>
        <color rgb="FF000000"/>
        <rFont val="Arial"/>
        <family val="2"/>
      </rPr>
      <t>lfd. Bearbeitung:</t>
    </r>
    <r>
      <rPr>
        <sz val="8"/>
        <color indexed="8"/>
        <rFont val="Arial"/>
        <family val="2"/>
      </rPr>
      <t xml:space="preserve"> Personalaktenverwaltung; Umsetzung von Mitarbeitern; Einstellungen; Kündigungen; Bestellung zu besonderen Funktionen; Führen der Urlaubskartei und der Krankendatei; Durchführung von gesetzlichen Schutzvorschriften für Arbeitnehmer; Angelegenheiten der Arbeitszeiterfassung; Zusatzversorgungskasse; Anträge auf Befreiung von Mitarbeitern vom Wehrdienst und zivilen Einsatzdienst (derzeit ausgesetzt); Dienstjubiläum, Bearbeitung von Teilzeitanträgen und von Dienstreiseanträgen. Meldung Anzahl schwerbehinderter Beschäftigter sowie Ausgleichsabgabe nach Schwerbehindertengesetz.
Betriebliches Eingliederungsmanagement (</t>
    </r>
    <r>
      <rPr>
        <u/>
        <sz val="8"/>
        <color rgb="FF000000"/>
        <rFont val="Arial"/>
        <family val="2"/>
      </rPr>
      <t>BEM</t>
    </r>
    <r>
      <rPr>
        <sz val="8"/>
        <color indexed="8"/>
        <rFont val="Arial"/>
        <family val="2"/>
      </rPr>
      <t>) nach § 84 II SGB IX: Überwachung der Voraussetzungen des BEM (Krankenstand), Finden von individuellen Lösungen, wie die Arbeitsunfähigkeit möglichst überwunden werden und mit welchen Leistungen oder Hilfen erneuter Arbeitsunfähigkeit vorgebeugt und der Arbeitsplatz erhalten werden kann.</t>
    </r>
  </si>
  <si>
    <t>Führung eines Zwischenarchivs und Bereithaltung der Fristakten; Überwachung der Aufbewahrungsfristen sowie Ausscheidung unwichtigen Schriftgutes; Federführung bei der Aufstellung und Aktualisierung der Aktenordnung und des Aktenplanes; Beratungen zur Schriftgutverwaltung nach DIN / ISO 15489; Mitwirkung in der Einführung der elektronischen Aktenführung 
Erfassen, übernehmen, bewerten, verwahren und erhalten, erschließen sowie nutzbar machen und auswerten des kommunalen und nicht kommunalen Archivguts gemäß § 2 Abs. 4 SächsArchivG; Sammlung von Dokumenten der Gemeindegeschichte</t>
  </si>
  <si>
    <t xml:space="preserve">Mitwirkung bei der Schaffung der Unterbringungsein-richtungen </t>
  </si>
  <si>
    <t>Angelegenheiten des Vergabewesens nach SächsVergabeG, ggf. GWB und VgV; 
Vergabe von Bauleistungen nach der VOB, 
Vergabe von Leistungen/Lieferungen nach der VOL, z. B. von allgemeinem Verwaltungsbedarf, Ausstattungen und Ausrüstungsgegenständen wie Büromaterial, Scan- und Kopiertechnik, Dienstfahrzeuge usw.;  
Vergabe freiberuflicher Leistungen z.B. Architekt, Wirtschaftsprüfung, Gutachtenerstellung; 
Sonstige, z. B. Direkteinkauf (unterhalb von 500 € gemäß § 3 Abs. 6 VOL A);
Im Einzelnen: Wahl Vergabeart, Marktanalyse, ggf. Eignungsprüfung Unternehmen, Betreuung des gesamten Vergabevorgangs inkl. Dokumentation, Schnittstelle zum Bedarfsträger (Nutzer)</t>
  </si>
  <si>
    <r>
      <rPr>
        <u/>
        <sz val="8"/>
        <color indexed="8"/>
        <rFont val="Arial"/>
        <family val="2"/>
      </rPr>
      <t>Abwicklung des baren Zahlungsverkehrs</t>
    </r>
    <r>
      <rPr>
        <sz val="8"/>
        <color indexed="8"/>
        <rFont val="Arial"/>
        <family val="2"/>
      </rPr>
      <t xml:space="preserve"> inkl. Buchung und Buchführung, Belegablage und Archivierung; 
</t>
    </r>
    <r>
      <rPr>
        <u/>
        <sz val="8"/>
        <color indexed="8"/>
        <rFont val="Arial"/>
        <family val="2"/>
      </rPr>
      <t>Abwicklung des unbaren Zahlungsverkehrs</t>
    </r>
    <r>
      <rPr>
        <sz val="8"/>
        <color indexed="8"/>
        <rFont val="Arial"/>
        <family val="2"/>
      </rPr>
      <t xml:space="preserve">: EDV-gestützte Verarbeitung der Kontoauszüge, automatische Verbuchung direkt zuordenbarer Zahlungen, Belegablage und Archivierung; Betreuung der Barkassen und Kassenautomaten, Überwachung und Abrechnung der Zahlstellen, Sonderkassen, Handvorschüsse und Gebührenkassen; Überwachung Personenkonten;
Erstellung von Tages-, Zwischen- und Jahresabschlüssen.
</t>
    </r>
    <r>
      <rPr>
        <u/>
        <sz val="8"/>
        <color indexed="8"/>
        <rFont val="Arial"/>
        <family val="2"/>
      </rPr>
      <t>Bewirtschaftung der Kassenmittel</t>
    </r>
    <r>
      <rPr>
        <sz val="8"/>
        <color indexed="8"/>
        <rFont val="Arial"/>
        <family val="2"/>
      </rPr>
      <t>: Bestände und Anlagen prüfen, überwachen, umbuchen, laufende Liquiditätsplanung, Bewirtschaftung der Kassenkredite, Festlegung von Termin- und Festgeldern, Anlage nicht benötigter Haushaltsmittel.
Bearbeitung / Gewährung von Stundungen, Niederschlagungen, Erlassen inkl. Führung des Niederschlagungsverzeichnisses, Bearbeitung von Erlassen und Kleinstbetragsbereinigungen, Scheckverwaltung und Bearbeitung, Verwahrung von Wertgegenständen und Führung des Verwahrgelasses, Ausstellen von Spendenbescheinigungen;
Klärung unklarer Einnahmen und Führung der Schwebe- und Verwahrposten;
Bearbeitung fremder Kassengeschäfte; ggf. Verwaltung des Stiftungsvermögens</t>
    </r>
  </si>
  <si>
    <t>Kontrolle und Bearbeitung der Zahlungseingänge bis zur Mahnung, Erstellung von Kassenanweisungen, Erstellung, Versendung und Überwachung der Mahnung (1. und 2. Mahnung); Ankündigung einer Zwangsvollstreckung;
Beitreibungsmaßnahmen bei allen öffentlich-rechtlichen Vorgängen gemäß der jeweiligen Gesetzmäßigkeit (z. B. Ordnungswidrigkeitenverfahren); Bearbeitung von Amtshilfeersuchen anderer Behörden; Zwangsvollstreckungsverfahren bei privatrechtlichen Forderungen;
Vollstreckung öffentlich-rechtlicher Forderungen im Außendienst.</t>
  </si>
  <si>
    <t>Vertragswesen und Überwachung der Ausführung (bspw. bei Reinigungsdienstleistungen); Grundstücksgeschäfte; Miet- und Pachtangelegenheiten; Objektbuchhaltung, 
Verhandlungen, Ausübung von Vorkaufsrechten, Enteignungsverfahren, Prüfung der Zulässigkeit, Prüfung der Entschädigungsforderung, Überwachung und Optimierung von Betriebskosten, Betriebskostenabrechnungen;
Energiecontrolling (Steuerung und Überwachung des Energie- und Wasserverbrauchs); Energieausweise nach § 16 Abs. 1 EnEV;
Bestellung und Verwaltung von Erbbaurechten u. a. Rechten Dritter am Grundeigentum der Gemeinde (Grundbucheintragung, Berechnung und Anpassung des Erbbauzinses);
Führen des Bestandsverzeichnisses / Kataster und Bewirtschaftung gemeindeeigener Grundstücke und Gebäude sowie Rechte an Grundstücken, Überlassung von Sportstätten an Dritte. Erfassung von Bestandsdaten zu Objekten im Eigentum der Kommune einschl. Kostenerfassung (Betriebs-, Neben- und Bewirtschaftungskosten) sowie Erfassung des Instandhaltungsbedarfs. Berichtswesen.
Innere Verrechnungen Bauhof/techn. Liegenschaftsmanagement; 
Betreuung Hausmeister-Pool (sofern nicht durch Bauhofleitung wahrgenommen), siehe Aufg. 71.2</t>
  </si>
  <si>
    <t>gem. § 6 Abs 1 SächsBRKG: 
1. Aufstellung, Ausrüstung, Unterhaltung und Einsatz einer den örtlichen Verhältnissen entsprechenden leistungsfähigen öffentlichen Feuerwehr nach dem Brandschutzbedarfsplan, Ausstattung mit erforderlichen baulichen Anlagen, Einrichtungen und Ausrüstungen, 
2. Aus- und Fortbildung der Angehörigen der Feuerwehren, 
3. und 4. Sicherstellung der Alarmierung der öffentlichen Feuerwehr sowie einer ausreichenden Löschwasserversorgung, 
5. Aufstellung, Fortschreibung und Abstimmung von Alarm- und Ausrückordnungen sowie Einsatzplänen, 
6. rechtzeitige Erteilung notwendiger Auskünfte und Übergabe der notwendigen Einsatzunterlagen an die Leitstellen,
7. Förderung der Brandschutzerziehung, 
8. Durchführung von Brandverhütungsschauen nach § 22 SächsBRKG u. a., 
9. Einsatzberichte. 
Pflege Statistik, Abrechnung von Einsätzen (sowohl ggü. Kostenträger als auch Erstattung Verdienstausfall für Feuerwehrangehörige)
Wasserwehr - Erstellen von Wasserwehrsatzung sowie Alarm- und Einsatzplänen</t>
  </si>
  <si>
    <t>Verwaltung der Grundsicherung für Arbeitsuchende nach SGB II - (Produktuntergruppen 3121 bis 3126), soweit durch die Gemeinde wahrgenommen</t>
  </si>
  <si>
    <t>Insbesondere bei der Aufstellung des Bedarfsplans Kindertagesbetreuung, Stellungnahmen, Beratungen
Gemäß § 1 Abs. 1 LJHG sind die Landkreise und Kreisfreien Städte örtliche Träger der öffentlichen Jugendhilfe. Kreisangehörige Gemeinden können nach § 8 LJHG für den örtlichen Bereich im Einvernehmen mit dem örtlichen Träger Aufgaben der öffentlichen Jugendhilfe wahrnehmen.</t>
  </si>
  <si>
    <t>Entwicklung von Zielvorstellungen und Planungsalternativen; Ermittlung des aktuellen Personalbedarfs; Planung von Maßnahmen und Einrichtungen zur Betreuung von Kleinkindern im Gemeindegebiet (inkl. Betreuung an Förderschulen); Administrative Aufgaben zum Betrieb und zur Unterhaltung eigener Kindertageseinrichtungen, Errichtung, Änderung und Auflösung von Kindertageseinrichtungen, Erarbeitung Haus- und Nutzungsordnung, finanzielle und organisatorische Unterstützungen von Veranstaltungen der Kindertageseinrichtung; 
Vertragsmanagement; Prüfung der Betriebskostenabrechnung, investiven Maßnahmen, Baukosten § 13 SächsKitaG; 
Wirtschaftspläne der Einrichtungen in freier Trägerschaft kontrollieren;
Festsetzung von Elternbeiträgen nach § 15 SächsKitaG, Beratung der Personensorgeberechtigten zu den Elternbeiträgen gem. § 15 SächsKitaG, 
Entgegennahme und Weiterleiten der Anträge zur Ermäßigung; 
Differenzbeträge des Jugendamtes für Kitas und Tagespflege bearbeiten;
Ermittlung und Bekanntgabe aller Personal- und Sachkosten, die für den ordnungsgemäßen Betrieb einer Kindertageseinrichtung erforderlich sind (§ 14 SächsKitaG);
Erstellung von Statistiken gemäß § 98 SGB VIII und § 22a SächsKitaG;
Abrechnung sog. "Fremdkinder" gemäß § 17 Abs. 3 SächsKitaG</t>
  </si>
  <si>
    <r>
      <rPr>
        <u/>
        <sz val="8"/>
        <rFont val="Arial"/>
        <family val="2"/>
      </rPr>
      <t>Koordinierung:</t>
    </r>
    <r>
      <rPr>
        <sz val="8"/>
        <rFont val="Arial"/>
        <family val="2"/>
      </rPr>
      <t xml:space="preserve"> Führen eines Gewässerunterhaltungsplanes; Koordinierung der Umsetzung von Gewässerpflege- und Entwicklungsplänen (die Aufgabenbemessung geht davon aus, dass diese durch externe Ingenieurbüros erstellt werden), Koordination und Pflege der Zusammenarbeit mit Anliegern, Behörden, LTV, Verbänden (z. B. Naturschutz, Landschaftspflege) und externen Auftragnehmern, Teilnahme an Gewässerschauen. 
GU-Abgabe: Erstellung und Fortschreibung einer Gewässerunterhaltungsabgabenkalkulation, Erarbeitung und Fortschreibung einer Gewässerunterhaltungssatzung, jährliche Festsetzung der Gewässerunterhaltungsabgaben.
Hochwasserschutz: Bewertung von Hochwasserrisiken (§§ 79,80 SächsWG), Steuerung der Erarbeitung und Fortschreibung der Hochwasserrisikomanagementpläne, Administration der Baumaßnahmen
</t>
    </r>
    <r>
      <rPr>
        <u/>
        <sz val="8"/>
        <rFont val="Arial"/>
        <family val="2"/>
      </rPr>
      <t>Technische</t>
    </r>
    <r>
      <rPr>
        <sz val="8"/>
        <rFont val="Arial"/>
        <family val="2"/>
      </rPr>
      <t xml:space="preserve"> Durchführung der GU: siehe Aufg. 70.5, soweit nicht extern beauftragt</t>
    </r>
  </si>
  <si>
    <t>Sofern nicht durch externe Auftragnehmer wahrgenommen: Pflege und Entwicklung der Gewässer 2. Ordnung (u.a. Erhaltung des Gewässerbettes und des Ufers, Neuanpflanzung standortgerechter Ufervegetation, Freihaltung des Wasserabflusses, Förderung des Gewässers als Lebensraum), vgl. §§ 39, 69 WHG. Handlungsleitend sind die Bewirtschaftungsziele nach §§ 27 – 31 WHG und gem. § 31 SächsWG u. a. Sichern der Ufer in naturnaher Bauweise, Pflege Gewässerrandstreifen, ggf. Entfernung fester Stoffe.
Koordinierung der GU siehe Aufg. 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</si>
</sst>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
    <numFmt numFmtId="167" formatCode="0.0000000"/>
    <numFmt numFmtId="168" formatCode="0.000"/>
  </numFmts>
  <fonts count="39" x14ac:knownFonts="1">
    <font>
      <sz val="11"/>
      <color theme="1"/>
      <name val="Calibri"/>
      <family val="2"/>
      <scheme val="minor"/>
    </font>
    <font>
      <sz val="8"/>
      <color theme="1"/>
      <name val="Arial"/>
      <family val="2"/>
    </font>
    <font>
      <b/>
      <sz val="10"/>
      <color theme="1"/>
      <name val="Arial"/>
      <family val="2"/>
    </font>
    <font>
      <sz val="10"/>
      <color theme="1"/>
      <name val="Arial"/>
      <family val="2"/>
    </font>
    <font>
      <b/>
      <sz val="18"/>
      <color theme="1"/>
      <name val="Arial"/>
      <family val="2"/>
    </font>
    <font>
      <b/>
      <sz val="20"/>
      <color theme="1"/>
      <name val="Arial"/>
      <family val="2"/>
    </font>
    <font>
      <b/>
      <sz val="14"/>
      <color theme="1"/>
      <name val="Arial"/>
      <family val="2"/>
    </font>
    <font>
      <b/>
      <sz val="12"/>
      <color theme="1"/>
      <name val="Arial"/>
      <family val="2"/>
    </font>
    <font>
      <sz val="11"/>
      <color theme="1"/>
      <name val="Arial"/>
      <family val="2"/>
    </font>
    <font>
      <b/>
      <sz val="11"/>
      <color theme="1"/>
      <name val="Arial"/>
      <family val="2"/>
    </font>
    <font>
      <sz val="12"/>
      <color theme="1"/>
      <name val="Arial"/>
      <family val="2"/>
    </font>
    <font>
      <b/>
      <sz val="10"/>
      <color theme="0"/>
      <name val="Arial"/>
      <family val="2"/>
    </font>
    <font>
      <sz val="10"/>
      <name val="Arial"/>
      <family val="2"/>
    </font>
    <font>
      <sz val="8"/>
      <name val="Arial"/>
      <family val="2"/>
    </font>
    <font>
      <sz val="8"/>
      <color indexed="8"/>
      <name val="Arial"/>
      <family val="2"/>
    </font>
    <font>
      <b/>
      <sz val="10"/>
      <name val="Arial"/>
      <family val="2"/>
    </font>
    <font>
      <sz val="9"/>
      <color indexed="81"/>
      <name val="Segoe UI"/>
      <family val="2"/>
    </font>
    <font>
      <i/>
      <sz val="8"/>
      <name val="Arial"/>
      <family val="2"/>
    </font>
    <font>
      <sz val="8"/>
      <color rgb="FFFF0000"/>
      <name val="Arial"/>
      <family val="2"/>
    </font>
    <font>
      <u/>
      <sz val="8"/>
      <color rgb="FF000000"/>
      <name val="Arial"/>
      <family val="2"/>
    </font>
    <font>
      <b/>
      <sz val="12"/>
      <color rgb="FFFF0000"/>
      <name val="Arial"/>
      <family val="2"/>
    </font>
    <font>
      <sz val="18"/>
      <color theme="1"/>
      <name val="Arial"/>
      <family val="2"/>
    </font>
    <font>
      <b/>
      <sz val="16"/>
      <color theme="1"/>
      <name val="Arial"/>
      <family val="2"/>
    </font>
    <font>
      <sz val="11"/>
      <color theme="1" tint="0.499984740745262"/>
      <name val="Arial"/>
      <family val="2"/>
    </font>
    <font>
      <b/>
      <sz val="11"/>
      <color theme="1" tint="0.499984740745262"/>
      <name val="Arial"/>
      <family val="2"/>
    </font>
    <font>
      <b/>
      <sz val="9"/>
      <color theme="1" tint="0.499984740745262"/>
      <name val="Arial"/>
      <family val="2"/>
    </font>
    <font>
      <b/>
      <sz val="9"/>
      <color theme="1" tint="0.499984740745262"/>
      <name val="Symbol"/>
      <family val="1"/>
      <charset val="2"/>
    </font>
    <font>
      <b/>
      <sz val="9"/>
      <color theme="1"/>
      <name val="Arial"/>
      <family val="2"/>
    </font>
    <font>
      <u/>
      <sz val="11"/>
      <color theme="1"/>
      <name val="Arial"/>
      <family val="2"/>
    </font>
    <font>
      <b/>
      <sz val="16"/>
      <color rgb="FFFF0000"/>
      <name val="Arial"/>
      <family val="2"/>
    </font>
    <font>
      <sz val="9"/>
      <color indexed="81"/>
      <name val="Tahoma"/>
      <family val="2"/>
    </font>
    <font>
      <sz val="10"/>
      <color theme="1"/>
      <name val="Calibri"/>
      <family val="2"/>
      <scheme val="minor"/>
    </font>
    <font>
      <sz val="11"/>
      <name val="Calibri"/>
      <family val="2"/>
      <scheme val="minor"/>
    </font>
    <font>
      <b/>
      <sz val="10"/>
      <color indexed="8"/>
      <name val="Arial"/>
      <family val="2"/>
    </font>
    <font>
      <sz val="10"/>
      <color indexed="8"/>
      <name val="Arial"/>
      <family val="2"/>
    </font>
    <font>
      <sz val="11"/>
      <name val="Arial"/>
      <family val="2"/>
    </font>
    <font>
      <u/>
      <sz val="8"/>
      <color indexed="8"/>
      <name val="Arial"/>
      <family val="2"/>
    </font>
    <font>
      <u/>
      <sz val="8"/>
      <name val="Arial"/>
      <family val="2"/>
    </font>
    <font>
      <strike/>
      <sz val="8"/>
      <name val="Arial"/>
      <family val="2"/>
    </font>
  </fonts>
  <fills count="16">
    <fill>
      <patternFill patternType="none"/>
    </fill>
    <fill>
      <patternFill patternType="gray125"/>
    </fill>
    <fill>
      <patternFill patternType="solid">
        <fgColor rgb="FF00513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7" tint="0.39994506668294322"/>
        <bgColor indexed="64"/>
      </patternFill>
    </fill>
    <fill>
      <patternFill patternType="solid">
        <fgColor theme="9" tint="0.39997558519241921"/>
        <bgColor indexed="64"/>
      </patternFill>
    </fill>
    <fill>
      <patternFill patternType="solid">
        <fgColor theme="5" tint="0.39994506668294322"/>
        <bgColor indexed="64"/>
      </patternFill>
    </fill>
    <fill>
      <patternFill patternType="solid">
        <fgColor theme="0"/>
        <bgColor indexed="64"/>
      </patternFill>
    </fill>
    <fill>
      <patternFill patternType="solid">
        <fgColor indexed="9"/>
        <bgColor indexed="64"/>
      </patternFill>
    </fill>
    <fill>
      <patternFill patternType="solid">
        <fgColor rgb="FFA9D08E"/>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2" tint="-0.24994659260841701"/>
        <bgColor indexed="64"/>
      </patternFill>
    </fill>
    <fill>
      <patternFill patternType="solid">
        <fgColor theme="0" tint="-0.2499465926084170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rgb="FF005132"/>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rgb="FF005132"/>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theme="2" tint="-0.749961851863155"/>
      </bottom>
      <diagonal/>
    </border>
    <border>
      <left/>
      <right style="thin">
        <color indexed="64"/>
      </right>
      <top style="thin">
        <color indexed="64"/>
      </top>
      <bottom style="hair">
        <color theme="2" tint="-0.749961851863155"/>
      </bottom>
      <diagonal/>
    </border>
    <border>
      <left style="thin">
        <color indexed="64"/>
      </left>
      <right style="thin">
        <color indexed="64"/>
      </right>
      <top style="thin">
        <color indexed="64"/>
      </top>
      <bottom style="hair">
        <color theme="2" tint="-0.749961851863155"/>
      </bottom>
      <diagonal/>
    </border>
    <border>
      <left style="thin">
        <color indexed="64"/>
      </left>
      <right/>
      <top/>
      <bottom/>
      <diagonal/>
    </border>
    <border>
      <left style="thin">
        <color indexed="64"/>
      </left>
      <right/>
      <top style="hair">
        <color theme="2" tint="-0.749961851863155"/>
      </top>
      <bottom style="hair">
        <color theme="2" tint="-0.749961851863155"/>
      </bottom>
      <diagonal/>
    </border>
    <border>
      <left/>
      <right style="thin">
        <color indexed="64"/>
      </right>
      <top style="hair">
        <color theme="2" tint="-0.749961851863155"/>
      </top>
      <bottom style="hair">
        <color theme="2" tint="-0.749961851863155"/>
      </bottom>
      <diagonal/>
    </border>
    <border>
      <left style="thin">
        <color indexed="64"/>
      </left>
      <right style="thin">
        <color indexed="64"/>
      </right>
      <top style="hair">
        <color theme="2" tint="-0.749961851863155"/>
      </top>
      <bottom style="hair">
        <color theme="2" tint="-0.749961851863155"/>
      </bottom>
      <diagonal/>
    </border>
    <border>
      <left style="thin">
        <color indexed="64"/>
      </left>
      <right/>
      <top style="hair">
        <color theme="2" tint="-0.749961851863155"/>
      </top>
      <bottom style="thin">
        <color indexed="64"/>
      </bottom>
      <diagonal/>
    </border>
    <border>
      <left/>
      <right style="thin">
        <color indexed="64"/>
      </right>
      <top style="hair">
        <color theme="2" tint="-0.749961851863155"/>
      </top>
      <bottom style="thin">
        <color indexed="64"/>
      </bottom>
      <diagonal/>
    </border>
    <border>
      <left style="thin">
        <color indexed="64"/>
      </left>
      <right style="thin">
        <color indexed="64"/>
      </right>
      <top style="hair">
        <color theme="2" tint="-0.749961851863155"/>
      </top>
      <bottom style="thin">
        <color indexed="64"/>
      </bottom>
      <diagonal/>
    </border>
    <border>
      <left style="thin">
        <color indexed="64"/>
      </left>
      <right/>
      <top style="hair">
        <color theme="2" tint="-0.749961851863155"/>
      </top>
      <bottom/>
      <diagonal/>
    </border>
    <border>
      <left/>
      <right style="thin">
        <color indexed="64"/>
      </right>
      <top style="hair">
        <color theme="2" tint="-0.749961851863155"/>
      </top>
      <bottom/>
      <diagonal/>
    </border>
    <border>
      <left style="thin">
        <color indexed="64"/>
      </left>
      <right style="thin">
        <color indexed="64"/>
      </right>
      <top style="hair">
        <color theme="2" tint="-0.749961851863155"/>
      </top>
      <bottom/>
      <diagonal/>
    </border>
    <border>
      <left style="thin">
        <color indexed="64"/>
      </left>
      <right style="thin">
        <color indexed="64"/>
      </right>
      <top/>
      <bottom style="hair">
        <color theme="2" tint="-0.749961851863155"/>
      </bottom>
      <diagonal/>
    </border>
    <border>
      <left style="thin">
        <color indexed="64"/>
      </left>
      <right/>
      <top style="thin">
        <color indexed="64"/>
      </top>
      <bottom style="thin">
        <color rgb="FF005132"/>
      </bottom>
      <diagonal/>
    </border>
  </borders>
  <cellStyleXfs count="3">
    <xf numFmtId="0" fontId="0" fillId="0" borderId="0"/>
    <xf numFmtId="0" fontId="12" fillId="0" borderId="0">
      <alignment wrapText="1"/>
      <protection locked="0"/>
    </xf>
    <xf numFmtId="0" fontId="12" fillId="0" borderId="0"/>
  </cellStyleXfs>
  <cellXfs count="700">
    <xf numFmtId="0" fontId="0" fillId="0" borderId="0" xfId="0"/>
    <xf numFmtId="0" fontId="1" fillId="2" borderId="0" xfId="0" applyFont="1" applyFill="1"/>
    <xf numFmtId="0" fontId="1" fillId="2" borderId="0" xfId="0" applyNumberFormat="1" applyFont="1" applyFill="1" applyAlignment="1">
      <alignment horizontal="center" vertical="center"/>
    </xf>
    <xf numFmtId="0" fontId="1" fillId="2" borderId="0" xfId="0" applyFont="1" applyFill="1" applyAlignment="1">
      <alignment horizontal="left"/>
    </xf>
    <xf numFmtId="0" fontId="1" fillId="2" borderId="0" xfId="0" applyFont="1" applyFill="1" applyAlignment="1">
      <alignment vertical="center"/>
    </xf>
    <xf numFmtId="0" fontId="1" fillId="2" borderId="0" xfId="0" applyFont="1" applyFill="1" applyAlignment="1">
      <alignment horizontal="right" vertical="center"/>
    </xf>
    <xf numFmtId="3" fontId="2" fillId="2" borderId="0" xfId="0" applyNumberFormat="1" applyFont="1" applyFill="1" applyAlignment="1">
      <alignment horizontal="right" vertical="center"/>
    </xf>
    <xf numFmtId="2" fontId="2"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left" vertical="center" wrapText="1"/>
    </xf>
    <xf numFmtId="0" fontId="1" fillId="0" borderId="0" xfId="0" applyFont="1"/>
    <xf numFmtId="0" fontId="4" fillId="0" borderId="0" xfId="0" applyNumberFormat="1" applyFont="1" applyAlignment="1">
      <alignment vertical="center"/>
    </xf>
    <xf numFmtId="0" fontId="5" fillId="0" borderId="0" xfId="0" applyNumberFormat="1" applyFont="1" applyAlignment="1">
      <alignment vertical="center"/>
    </xf>
    <xf numFmtId="0" fontId="2" fillId="0" borderId="0" xfId="0" applyNumberFormat="1" applyFont="1" applyAlignment="1">
      <alignment vertical="center"/>
    </xf>
    <xf numFmtId="0" fontId="2" fillId="0" borderId="0" xfId="0" applyNumberFormat="1" applyFont="1" applyAlignment="1">
      <alignment horizontal="right" vertical="center"/>
    </xf>
    <xf numFmtId="2" fontId="2" fillId="0" borderId="0" xfId="0" applyNumberFormat="1" applyFont="1" applyAlignment="1">
      <alignment horizontal="right" vertical="center"/>
    </xf>
    <xf numFmtId="0" fontId="1" fillId="0" borderId="0" xfId="0" applyFont="1" applyAlignment="1">
      <alignment horizontal="right" vertical="center"/>
    </xf>
    <xf numFmtId="0" fontId="5" fillId="0" borderId="0" xfId="0" applyNumberFormat="1" applyFont="1" applyAlignment="1">
      <alignment horizontal="left" vertical="center" wrapText="1"/>
    </xf>
    <xf numFmtId="0" fontId="1" fillId="0" borderId="0" xfId="0" applyNumberFormat="1" applyFont="1" applyAlignment="1">
      <alignment horizontal="center" vertical="center"/>
    </xf>
    <xf numFmtId="0" fontId="1" fillId="0" borderId="0" xfId="0" applyFont="1" applyAlignment="1">
      <alignment horizontal="left"/>
    </xf>
    <xf numFmtId="0" fontId="1" fillId="0" borderId="0" xfId="0" applyFont="1" applyAlignment="1">
      <alignment vertical="center"/>
    </xf>
    <xf numFmtId="3" fontId="2"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left" wrapText="1"/>
    </xf>
    <xf numFmtId="0" fontId="6" fillId="0" borderId="0" xfId="0" applyFont="1" applyAlignment="1">
      <alignment vertical="center"/>
    </xf>
    <xf numFmtId="0" fontId="1" fillId="0" borderId="0" xfId="0" applyFont="1" applyFill="1"/>
    <xf numFmtId="0" fontId="1" fillId="0" borderId="0" xfId="0" applyNumberFormat="1" applyFont="1" applyFill="1" applyAlignment="1">
      <alignment horizontal="center" vertical="center"/>
    </xf>
    <xf numFmtId="0" fontId="1" fillId="0" borderId="0" xfId="0" applyFont="1" applyFill="1" applyAlignment="1">
      <alignment horizontal="left"/>
    </xf>
    <xf numFmtId="0" fontId="1" fillId="0" borderId="0" xfId="0" applyFont="1" applyFill="1" applyAlignment="1">
      <alignment vertical="center"/>
    </xf>
    <xf numFmtId="0" fontId="1" fillId="0" borderId="0" xfId="0" applyFont="1" applyFill="1" applyAlignment="1">
      <alignment horizontal="right" vertical="center"/>
    </xf>
    <xf numFmtId="3" fontId="2" fillId="0" borderId="0" xfId="0" applyNumberFormat="1" applyFont="1" applyFill="1" applyAlignment="1">
      <alignment horizontal="right" vertical="center"/>
    </xf>
    <xf numFmtId="2" fontId="2" fillId="0" borderId="0" xfId="0" applyNumberFormat="1" applyFont="1" applyFill="1" applyAlignment="1">
      <alignment horizontal="right" vertical="center"/>
    </xf>
    <xf numFmtId="0" fontId="3" fillId="0" borderId="0" xfId="0" applyFont="1" applyFill="1" applyAlignment="1">
      <alignment horizontal="right" vertical="center"/>
    </xf>
    <xf numFmtId="0" fontId="1" fillId="0" borderId="0" xfId="0" applyFont="1" applyFill="1" applyAlignment="1">
      <alignment horizontal="left" wrapText="1"/>
    </xf>
    <xf numFmtId="0" fontId="7" fillId="0" borderId="0" xfId="0" applyFont="1" applyAlignment="1">
      <alignment vertical="center"/>
    </xf>
    <xf numFmtId="0" fontId="1" fillId="0" borderId="0" xfId="0" applyFont="1" applyBorder="1" applyAlignment="1">
      <alignment vertical="center"/>
    </xf>
    <xf numFmtId="0" fontId="1" fillId="0" borderId="0" xfId="0" applyFont="1" applyBorder="1" applyAlignment="1" applyProtection="1">
      <alignment horizontal="right" vertical="center"/>
    </xf>
    <xf numFmtId="0" fontId="1"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right" vertical="center"/>
    </xf>
    <xf numFmtId="3" fontId="8" fillId="4" borderId="1"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right" vertical="center"/>
    </xf>
    <xf numFmtId="2" fontId="2" fillId="0" borderId="0" xfId="0" applyNumberFormat="1" applyFont="1" applyBorder="1" applyAlignment="1">
      <alignment horizontal="right" vertical="center"/>
    </xf>
    <xf numFmtId="0" fontId="3" fillId="0" borderId="2" xfId="0" applyFont="1" applyBorder="1" applyAlignment="1">
      <alignment horizontal="right" vertical="center"/>
    </xf>
    <xf numFmtId="3" fontId="7" fillId="0" borderId="4" xfId="0" applyNumberFormat="1" applyFont="1" applyFill="1" applyBorder="1" applyAlignment="1" applyProtection="1">
      <alignment horizontal="center" vertical="center"/>
      <protection locked="0"/>
    </xf>
    <xf numFmtId="0" fontId="8" fillId="0" borderId="0" xfId="0" applyFont="1" applyAlignment="1">
      <alignment wrapText="1"/>
    </xf>
    <xf numFmtId="2"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applyNumberFormat="1" applyFont="1" applyFill="1" applyBorder="1" applyAlignment="1" applyProtection="1">
      <alignment horizontal="right" vertical="center" wrapText="1"/>
    </xf>
    <xf numFmtId="2" fontId="8" fillId="5"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Border="1" applyAlignment="1">
      <alignment horizontal="right" vertical="center"/>
    </xf>
    <xf numFmtId="3" fontId="3" fillId="0" borderId="0" xfId="0" applyNumberFormat="1" applyFont="1" applyFill="1" applyBorder="1" applyAlignment="1" applyProtection="1">
      <alignment horizontal="right" vertical="center"/>
    </xf>
    <xf numFmtId="2" fontId="3" fillId="0" borderId="0" xfId="0" applyNumberFormat="1" applyFont="1" applyFill="1" applyBorder="1" applyAlignment="1">
      <alignment horizontal="right" vertical="center"/>
    </xf>
    <xf numFmtId="0" fontId="3" fillId="0" borderId="5" xfId="0" applyFont="1" applyBorder="1" applyAlignment="1">
      <alignment horizontal="right" vertical="center"/>
    </xf>
    <xf numFmtId="0" fontId="9" fillId="0" borderId="0" xfId="0" applyFont="1" applyBorder="1" applyAlignment="1">
      <alignment horizontal="right" vertical="center" wrapText="1"/>
    </xf>
    <xf numFmtId="3" fontId="7" fillId="0" borderId="0" xfId="0" applyNumberFormat="1" applyFont="1" applyFill="1" applyBorder="1" applyAlignment="1" applyProtection="1">
      <alignment vertical="center"/>
    </xf>
    <xf numFmtId="3" fontId="7" fillId="0" borderId="0" xfId="0" applyNumberFormat="1" applyFont="1" applyFill="1" applyBorder="1" applyAlignment="1" applyProtection="1">
      <alignment horizontal="right" vertical="center"/>
    </xf>
    <xf numFmtId="2" fontId="8" fillId="7" borderId="1" xfId="0" applyNumberFormat="1" applyFont="1" applyFill="1" applyBorder="1" applyAlignment="1">
      <alignment horizontal="center" vertical="center" wrapText="1"/>
    </xf>
    <xf numFmtId="3" fontId="3" fillId="0" borderId="0" xfId="0" applyNumberFormat="1" applyFont="1" applyAlignment="1">
      <alignment horizontal="right" vertical="center"/>
    </xf>
    <xf numFmtId="2" fontId="3" fillId="0" borderId="0" xfId="0" applyNumberFormat="1" applyFont="1" applyAlignment="1">
      <alignment horizontal="right" vertical="center"/>
    </xf>
    <xf numFmtId="0" fontId="3" fillId="0" borderId="0" xfId="0" applyFont="1" applyAlignment="1">
      <alignment vertical="top"/>
    </xf>
    <xf numFmtId="0" fontId="11" fillId="2" borderId="1" xfId="0" applyNumberFormat="1" applyFont="1" applyFill="1" applyBorder="1" applyAlignment="1">
      <alignment horizontal="center" vertical="top"/>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0" xfId="0" applyFont="1" applyFill="1" applyAlignment="1">
      <alignment horizontal="center" vertical="top" wrapText="1"/>
    </xf>
    <xf numFmtId="3" fontId="11" fillId="2" borderId="1" xfId="0" applyNumberFormat="1" applyFont="1" applyFill="1" applyBorder="1" applyAlignment="1">
      <alignment horizontal="center" vertical="top" wrapText="1"/>
    </xf>
    <xf numFmtId="2" fontId="11" fillId="2" borderId="1" xfId="0" applyNumberFormat="1" applyFont="1" applyFill="1" applyBorder="1" applyAlignment="1">
      <alignment horizontal="center" vertical="top" wrapText="1"/>
    </xf>
    <xf numFmtId="0" fontId="11" fillId="2" borderId="1" xfId="0" applyFont="1" applyFill="1" applyBorder="1" applyAlignment="1" applyProtection="1">
      <alignment horizontal="center" vertical="top" wrapText="1"/>
      <protection locked="0"/>
    </xf>
    <xf numFmtId="0" fontId="1" fillId="0" borderId="0" xfId="0" applyFont="1" applyAlignment="1">
      <alignment vertical="top"/>
    </xf>
    <xf numFmtId="0" fontId="13" fillId="0" borderId="1" xfId="1" applyNumberFormat="1" applyFont="1" applyBorder="1" applyAlignment="1" applyProtection="1">
      <alignment horizontal="center" vertical="top" wrapText="1"/>
    </xf>
    <xf numFmtId="0" fontId="13" fillId="0" borderId="1" xfId="1" applyFont="1" applyFill="1" applyBorder="1" applyAlignment="1" applyProtection="1">
      <alignment vertical="top" wrapText="1"/>
    </xf>
    <xf numFmtId="0" fontId="13" fillId="0" borderId="1" xfId="1" applyFont="1" applyFill="1" applyBorder="1" applyAlignment="1" applyProtection="1">
      <alignment horizontal="left" vertical="top" wrapText="1"/>
    </xf>
    <xf numFmtId="2" fontId="13" fillId="0" borderId="1" xfId="1" applyNumberFormat="1" applyFont="1" applyFill="1" applyBorder="1" applyAlignment="1" applyProtection="1">
      <alignment horizontal="right" vertical="top" wrapText="1"/>
    </xf>
    <xf numFmtId="0" fontId="1" fillId="0" borderId="1" xfId="0" applyFont="1" applyBorder="1" applyAlignment="1">
      <alignment horizontal="right" vertical="top"/>
    </xf>
    <xf numFmtId="2" fontId="2" fillId="0" borderId="1" xfId="0" applyNumberFormat="1" applyFont="1" applyBorder="1" applyAlignment="1" applyProtection="1">
      <alignment horizontal="right" vertical="top"/>
      <protection locked="0"/>
    </xf>
    <xf numFmtId="2" fontId="1" fillId="0" borderId="1" xfId="0" applyNumberFormat="1" applyFont="1" applyBorder="1" applyAlignment="1">
      <alignment horizontal="right" vertical="top"/>
    </xf>
    <xf numFmtId="1" fontId="3" fillId="0" borderId="4" xfId="0" applyNumberFormat="1" applyFont="1" applyFill="1" applyBorder="1" applyAlignment="1">
      <alignment horizontal="right" vertical="top"/>
    </xf>
    <xf numFmtId="1" fontId="3" fillId="0" borderId="4" xfId="0" applyNumberFormat="1" applyFont="1" applyBorder="1" applyAlignment="1" applyProtection="1">
      <alignment horizontal="left" vertical="top" wrapText="1"/>
      <protection locked="0"/>
    </xf>
    <xf numFmtId="0" fontId="1" fillId="0" borderId="1" xfId="0" applyNumberFormat="1" applyFont="1" applyBorder="1" applyAlignment="1">
      <alignment horizontal="center" vertical="top"/>
    </xf>
    <xf numFmtId="0" fontId="1" fillId="0" borderId="8" xfId="0" applyNumberFormat="1" applyFont="1" applyBorder="1" applyAlignment="1">
      <alignment horizontal="center" vertical="top"/>
    </xf>
    <xf numFmtId="0" fontId="1" fillId="0" borderId="1" xfId="0" applyFont="1" applyBorder="1" applyAlignment="1">
      <alignment vertical="top" wrapText="1"/>
    </xf>
    <xf numFmtId="0" fontId="14" fillId="0" borderId="8" xfId="1" applyFont="1" applyFill="1" applyBorder="1" applyAlignment="1" applyProtection="1">
      <alignment horizontal="left" vertical="top" wrapText="1"/>
    </xf>
    <xf numFmtId="0" fontId="14" fillId="0" borderId="1" xfId="1" applyFont="1" applyFill="1" applyBorder="1" applyAlignment="1" applyProtection="1">
      <alignment horizontal="left" vertical="top" wrapText="1"/>
    </xf>
    <xf numFmtId="3" fontId="2" fillId="0" borderId="1" xfId="0" applyNumberFormat="1" applyFont="1" applyFill="1" applyBorder="1" applyAlignment="1" applyProtection="1">
      <alignment horizontal="right" vertical="top"/>
      <protection locked="0"/>
    </xf>
    <xf numFmtId="2" fontId="2" fillId="0" borderId="9" xfId="0" applyNumberFormat="1" applyFont="1" applyFill="1" applyBorder="1" applyAlignment="1">
      <alignment horizontal="right" vertical="top"/>
    </xf>
    <xf numFmtId="0" fontId="1" fillId="0" borderId="8" xfId="0" quotePrefix="1" applyNumberFormat="1" applyFont="1" applyBorder="1" applyAlignment="1">
      <alignment horizontal="center" vertical="top"/>
    </xf>
    <xf numFmtId="0" fontId="1" fillId="0" borderId="8" xfId="0" applyFont="1" applyBorder="1" applyAlignment="1">
      <alignment horizontal="left" vertical="top" wrapText="1"/>
    </xf>
    <xf numFmtId="0" fontId="14" fillId="0" borderId="8" xfId="1" applyNumberFormat="1" applyFont="1" applyFill="1" applyBorder="1" applyAlignment="1" applyProtection="1">
      <alignment horizontal="left" vertical="top" wrapText="1"/>
    </xf>
    <xf numFmtId="2" fontId="1" fillId="0" borderId="8" xfId="0" applyNumberFormat="1" applyFont="1" applyBorder="1" applyAlignment="1">
      <alignment horizontal="right" vertical="top"/>
    </xf>
    <xf numFmtId="3" fontId="1" fillId="0" borderId="1" xfId="0" applyNumberFormat="1" applyFont="1" applyBorder="1" applyAlignment="1">
      <alignment vertical="top"/>
    </xf>
    <xf numFmtId="0" fontId="1" fillId="0" borderId="8" xfId="0" applyFont="1" applyBorder="1" applyAlignment="1">
      <alignment horizontal="right" vertical="top"/>
    </xf>
    <xf numFmtId="0" fontId="1" fillId="2" borderId="6" xfId="0" quotePrefix="1" applyNumberFormat="1" applyFont="1" applyFill="1" applyBorder="1" applyAlignment="1">
      <alignment vertical="top"/>
    </xf>
    <xf numFmtId="0" fontId="1" fillId="2" borderId="7" xfId="0" quotePrefix="1" applyNumberFormat="1" applyFont="1" applyFill="1" applyBorder="1" applyAlignment="1">
      <alignment vertical="top"/>
    </xf>
    <xf numFmtId="0" fontId="1" fillId="2" borderId="7" xfId="0" quotePrefix="1" applyNumberFormat="1" applyFont="1" applyFill="1" applyBorder="1" applyAlignment="1">
      <alignment horizontal="right" vertical="top"/>
    </xf>
    <xf numFmtId="0" fontId="1" fillId="2" borderId="4" xfId="0" quotePrefix="1" applyNumberFormat="1" applyFont="1" applyFill="1" applyBorder="1" applyAlignment="1">
      <alignment vertical="top"/>
    </xf>
    <xf numFmtId="0" fontId="1" fillId="2" borderId="4" xfId="0" quotePrefix="1" applyNumberFormat="1" applyFont="1" applyFill="1" applyBorder="1" applyAlignment="1" applyProtection="1">
      <alignment horizontal="left" vertical="top" wrapText="1"/>
      <protection locked="0"/>
    </xf>
    <xf numFmtId="16" fontId="1" fillId="0" borderId="9" xfId="0" quotePrefix="1" applyNumberFormat="1" applyFont="1" applyFill="1" applyBorder="1" applyAlignment="1">
      <alignment horizontal="center" vertical="top"/>
    </xf>
    <xf numFmtId="0" fontId="13" fillId="0" borderId="8" xfId="1" applyFont="1" applyFill="1" applyBorder="1" applyAlignment="1" applyProtection="1">
      <alignment vertical="top" wrapText="1"/>
    </xf>
    <xf numFmtId="0" fontId="14" fillId="0" borderId="9" xfId="1" applyNumberFormat="1" applyFont="1" applyFill="1" applyBorder="1" applyAlignment="1" applyProtection="1">
      <alignment horizontal="left" vertical="top" wrapText="1"/>
    </xf>
    <xf numFmtId="0" fontId="1" fillId="0" borderId="1" xfId="0" applyFont="1" applyFill="1" applyBorder="1" applyAlignment="1">
      <alignment vertical="top" wrapText="1"/>
    </xf>
    <xf numFmtId="0" fontId="13" fillId="0" borderId="9" xfId="1" applyFont="1" applyFill="1" applyBorder="1" applyAlignment="1" applyProtection="1">
      <alignment horizontal="left" vertical="top" wrapText="1"/>
    </xf>
    <xf numFmtId="0" fontId="14" fillId="0" borderId="1" xfId="1" applyNumberFormat="1" applyFont="1" applyFill="1" applyBorder="1" applyAlignment="1" applyProtection="1">
      <alignment vertical="top" wrapText="1"/>
    </xf>
    <xf numFmtId="2" fontId="1" fillId="0" borderId="1" xfId="0" applyNumberFormat="1" applyFont="1" applyFill="1" applyBorder="1" applyAlignment="1">
      <alignment vertical="top"/>
    </xf>
    <xf numFmtId="0" fontId="1" fillId="0" borderId="1" xfId="0" applyFont="1" applyFill="1" applyBorder="1" applyAlignment="1">
      <alignment vertical="top"/>
    </xf>
    <xf numFmtId="3" fontId="2" fillId="0" borderId="1" xfId="0" applyNumberFormat="1" applyFont="1" applyFill="1" applyBorder="1" applyAlignment="1" applyProtection="1">
      <alignment vertical="top"/>
    </xf>
    <xf numFmtId="2" fontId="2" fillId="0" borderId="1" xfId="0" applyNumberFormat="1" applyFont="1" applyBorder="1" applyAlignment="1" applyProtection="1">
      <alignment vertical="top"/>
      <protection locked="0"/>
    </xf>
    <xf numFmtId="1" fontId="3" fillId="0" borderId="1" xfId="0" applyNumberFormat="1" applyFont="1" applyBorder="1" applyAlignment="1" applyProtection="1">
      <alignment vertical="top" wrapText="1"/>
      <protection locked="0"/>
    </xf>
    <xf numFmtId="0" fontId="1" fillId="0" borderId="8" xfId="0" quotePrefix="1" applyNumberFormat="1" applyFont="1" applyFill="1" applyBorder="1" applyAlignment="1">
      <alignment horizontal="center" vertical="top"/>
    </xf>
    <xf numFmtId="0" fontId="1" fillId="0" borderId="9" xfId="0" applyFont="1" applyFill="1" applyBorder="1" applyAlignment="1">
      <alignment vertical="top" wrapText="1"/>
    </xf>
    <xf numFmtId="0" fontId="14" fillId="0" borderId="10" xfId="1" applyNumberFormat="1" applyFont="1" applyFill="1" applyBorder="1" applyAlignment="1" applyProtection="1">
      <alignment vertical="top" wrapText="1"/>
    </xf>
    <xf numFmtId="0" fontId="14" fillId="0" borderId="9" xfId="1" applyNumberFormat="1" applyFont="1" applyFill="1" applyBorder="1" applyAlignment="1" applyProtection="1">
      <alignment vertical="top" wrapText="1"/>
    </xf>
    <xf numFmtId="2" fontId="1" fillId="0" borderId="9" xfId="0" applyNumberFormat="1" applyFont="1" applyFill="1" applyBorder="1" applyAlignment="1">
      <alignment vertical="top"/>
    </xf>
    <xf numFmtId="0" fontId="1" fillId="0" borderId="9" xfId="0" applyFont="1" applyFill="1" applyBorder="1" applyAlignment="1">
      <alignment vertical="top"/>
    </xf>
    <xf numFmtId="1" fontId="3" fillId="0" borderId="9" xfId="0" applyNumberFormat="1" applyFont="1" applyBorder="1" applyAlignment="1" applyProtection="1">
      <alignment vertical="top" wrapText="1"/>
      <protection locked="0"/>
    </xf>
    <xf numFmtId="0" fontId="1" fillId="0" borderId="1" xfId="0" quotePrefix="1" applyFont="1" applyBorder="1" applyAlignment="1">
      <alignment horizontal="center" vertical="top"/>
    </xf>
    <xf numFmtId="0" fontId="13" fillId="9" borderId="1" xfId="1" applyFont="1" applyFill="1" applyBorder="1" applyAlignment="1" applyProtection="1">
      <alignment horizontal="left" vertical="top" wrapText="1"/>
    </xf>
    <xf numFmtId="2" fontId="1" fillId="0" borderId="1" xfId="0" applyNumberFormat="1" applyFont="1" applyBorder="1" applyAlignment="1">
      <alignment vertical="top"/>
    </xf>
    <xf numFmtId="0" fontId="1" fillId="0" borderId="1" xfId="0" applyFont="1" applyBorder="1" applyAlignment="1">
      <alignment vertical="top"/>
    </xf>
    <xf numFmtId="0" fontId="1" fillId="0" borderId="1" xfId="0" quotePrefix="1" applyNumberFormat="1" applyFont="1" applyBorder="1" applyAlignment="1">
      <alignment horizontal="center" vertical="top"/>
    </xf>
    <xf numFmtId="0" fontId="1" fillId="0" borderId="9" xfId="0" applyFont="1" applyBorder="1" applyAlignment="1">
      <alignment vertical="top" wrapText="1"/>
    </xf>
    <xf numFmtId="3" fontId="2" fillId="0" borderId="9" xfId="0" applyNumberFormat="1" applyFont="1" applyFill="1" applyBorder="1" applyAlignment="1" applyProtection="1">
      <alignment vertical="top"/>
    </xf>
    <xf numFmtId="16" fontId="1" fillId="0" borderId="1" xfId="0" quotePrefix="1" applyNumberFormat="1" applyFont="1" applyBorder="1" applyAlignment="1">
      <alignment horizontal="center" vertical="top"/>
    </xf>
    <xf numFmtId="0" fontId="3" fillId="0" borderId="10" xfId="0" applyNumberFormat="1" applyFont="1" applyBorder="1" applyAlignment="1" applyProtection="1">
      <alignment vertical="top" wrapText="1"/>
      <protection locked="0"/>
    </xf>
    <xf numFmtId="0" fontId="14" fillId="0" borderId="1" xfId="1" applyFont="1" applyFill="1" applyBorder="1" applyAlignment="1" applyProtection="1">
      <alignment vertical="top" wrapText="1"/>
    </xf>
    <xf numFmtId="2" fontId="1" fillId="0" borderId="9" xfId="0" applyNumberFormat="1" applyFont="1" applyBorder="1" applyAlignment="1">
      <alignment vertical="top"/>
    </xf>
    <xf numFmtId="0" fontId="14" fillId="0" borderId="10" xfId="1" applyFont="1" applyFill="1" applyBorder="1" applyAlignment="1" applyProtection="1">
      <alignment vertical="top" wrapText="1"/>
    </xf>
    <xf numFmtId="0" fontId="13" fillId="0" borderId="10" xfId="1" applyFont="1" applyFill="1" applyBorder="1" applyAlignment="1" applyProtection="1">
      <alignment vertical="top" wrapText="1"/>
    </xf>
    <xf numFmtId="2" fontId="15" fillId="0" borderId="10" xfId="1" applyNumberFormat="1" applyFont="1" applyFill="1" applyBorder="1" applyAlignment="1" applyProtection="1">
      <alignment vertical="top" wrapText="1"/>
    </xf>
    <xf numFmtId="0" fontId="1" fillId="0" borderId="9" xfId="0" quotePrefix="1" applyNumberFormat="1" applyFont="1" applyFill="1" applyBorder="1" applyAlignment="1">
      <alignment horizontal="center" vertical="top"/>
    </xf>
    <xf numFmtId="0" fontId="14" fillId="0" borderId="9" xfId="1" applyFont="1" applyFill="1" applyBorder="1" applyAlignment="1" applyProtection="1">
      <alignment horizontal="left" vertical="top" wrapText="1"/>
    </xf>
    <xf numFmtId="2" fontId="1" fillId="0" borderId="9" xfId="0" applyNumberFormat="1" applyFont="1" applyFill="1" applyBorder="1" applyAlignment="1">
      <alignment horizontal="right" vertical="top"/>
    </xf>
    <xf numFmtId="0" fontId="1" fillId="0" borderId="9" xfId="0" applyFont="1" applyFill="1" applyBorder="1" applyAlignment="1">
      <alignment horizontal="right" vertical="top"/>
    </xf>
    <xf numFmtId="0" fontId="3" fillId="0" borderId="4" xfId="0" applyNumberFormat="1" applyFont="1" applyBorder="1" applyAlignment="1" applyProtection="1">
      <alignment horizontal="left" vertical="top" wrapText="1"/>
      <protection locked="0"/>
    </xf>
    <xf numFmtId="0" fontId="1" fillId="0" borderId="1" xfId="0" quotePrefix="1" applyNumberFormat="1" applyFont="1" applyFill="1" applyBorder="1" applyAlignment="1">
      <alignment horizontal="center" vertical="top"/>
    </xf>
    <xf numFmtId="0" fontId="1" fillId="0" borderId="1" xfId="0" applyFont="1" applyFill="1" applyBorder="1" applyAlignment="1">
      <alignment horizontal="right" vertical="top"/>
    </xf>
    <xf numFmtId="3" fontId="2" fillId="0" borderId="1" xfId="0" applyNumberFormat="1" applyFont="1" applyFill="1" applyBorder="1" applyAlignment="1" applyProtection="1">
      <alignment horizontal="right" vertical="top"/>
    </xf>
    <xf numFmtId="0" fontId="1" fillId="0" borderId="1" xfId="0" applyFont="1" applyFill="1" applyBorder="1" applyAlignment="1">
      <alignment horizontal="left" vertical="top" wrapText="1"/>
    </xf>
    <xf numFmtId="2" fontId="1" fillId="0" borderId="1" xfId="0" applyNumberFormat="1" applyFont="1" applyFill="1" applyBorder="1" applyAlignment="1">
      <alignment horizontal="right" vertical="top"/>
    </xf>
    <xf numFmtId="3" fontId="1" fillId="0" borderId="1" xfId="0" applyNumberFormat="1" applyFont="1" applyFill="1" applyBorder="1" applyAlignment="1">
      <alignment horizontal="right" vertical="top"/>
    </xf>
    <xf numFmtId="0" fontId="13" fillId="0" borderId="8" xfId="1" applyFont="1" applyFill="1" applyBorder="1" applyAlignment="1" applyProtection="1">
      <alignment horizontal="left" vertical="top" wrapText="1"/>
    </xf>
    <xf numFmtId="0" fontId="13" fillId="0" borderId="9" xfId="1" applyFont="1" applyFill="1" applyBorder="1" applyAlignment="1" applyProtection="1">
      <alignment vertical="top" wrapText="1"/>
    </xf>
    <xf numFmtId="3" fontId="2" fillId="0" borderId="1" xfId="0" applyNumberFormat="1" applyFont="1" applyFill="1" applyBorder="1" applyAlignment="1" applyProtection="1">
      <alignment vertical="top"/>
      <protection locked="0"/>
    </xf>
    <xf numFmtId="0" fontId="1" fillId="0" borderId="9" xfId="0" quotePrefix="1" applyNumberFormat="1" applyFont="1" applyBorder="1" applyAlignment="1">
      <alignment horizontal="center" vertical="top"/>
    </xf>
    <xf numFmtId="2" fontId="1" fillId="0" borderId="9" xfId="0" applyNumberFormat="1" applyFont="1" applyBorder="1" applyAlignment="1">
      <alignment horizontal="right" vertical="top"/>
    </xf>
    <xf numFmtId="2" fontId="1" fillId="0" borderId="0" xfId="0" applyNumberFormat="1" applyFont="1" applyBorder="1" applyAlignment="1">
      <alignment horizontal="right" vertical="top"/>
    </xf>
    <xf numFmtId="3" fontId="1" fillId="0" borderId="9" xfId="0" applyNumberFormat="1" applyFont="1" applyBorder="1" applyAlignment="1">
      <alignment horizontal="right" vertical="top"/>
    </xf>
    <xf numFmtId="3" fontId="2" fillId="0" borderId="9" xfId="0" applyNumberFormat="1" applyFont="1" applyFill="1" applyBorder="1" applyAlignment="1" applyProtection="1">
      <alignment horizontal="right" vertical="top"/>
    </xf>
    <xf numFmtId="3" fontId="1" fillId="0" borderId="8" xfId="0" applyNumberFormat="1" applyFont="1" applyBorder="1" applyAlignment="1">
      <alignment horizontal="right" vertical="top"/>
    </xf>
    <xf numFmtId="3" fontId="2" fillId="0" borderId="8" xfId="0" applyNumberFormat="1" applyFont="1" applyFill="1" applyBorder="1" applyAlignment="1" applyProtection="1">
      <alignment horizontal="right" vertical="top"/>
    </xf>
    <xf numFmtId="2" fontId="2" fillId="0" borderId="11" xfId="0" applyNumberFormat="1" applyFont="1" applyBorder="1" applyAlignment="1" applyProtection="1">
      <alignment horizontal="right" vertical="top"/>
      <protection locked="0"/>
    </xf>
    <xf numFmtId="0" fontId="3" fillId="0" borderId="11" xfId="0" applyNumberFormat="1" applyFont="1" applyBorder="1" applyAlignment="1" applyProtection="1">
      <alignment horizontal="left" vertical="top" wrapText="1"/>
      <protection locked="0"/>
    </xf>
    <xf numFmtId="0" fontId="14" fillId="0" borderId="10" xfId="1" applyFont="1" applyFill="1" applyBorder="1" applyAlignment="1" applyProtection="1">
      <alignment horizontal="left" vertical="top" wrapText="1"/>
    </xf>
    <xf numFmtId="0" fontId="13" fillId="0" borderId="8" xfId="1" applyFont="1" applyFill="1" applyBorder="1" applyAlignment="1" applyProtection="1">
      <alignment horizontal="right" vertical="top" wrapText="1"/>
    </xf>
    <xf numFmtId="0" fontId="1" fillId="0" borderId="8" xfId="0" applyFont="1" applyFill="1" applyBorder="1" applyAlignment="1">
      <alignment horizontal="right" vertical="top"/>
    </xf>
    <xf numFmtId="2" fontId="2" fillId="0" borderId="8" xfId="0" applyNumberFormat="1" applyFont="1" applyFill="1" applyBorder="1" applyAlignment="1">
      <alignment horizontal="right" vertical="top"/>
    </xf>
    <xf numFmtId="3" fontId="13" fillId="0" borderId="1" xfId="1" applyNumberFormat="1" applyFont="1" applyFill="1" applyBorder="1" applyAlignment="1" applyProtection="1">
      <alignment horizontal="right" vertical="top" wrapText="1"/>
    </xf>
    <xf numFmtId="3" fontId="13" fillId="0" borderId="8" xfId="1" applyNumberFormat="1" applyFont="1" applyFill="1" applyBorder="1" applyAlignment="1" applyProtection="1">
      <alignment horizontal="right" vertical="top" wrapText="1"/>
    </xf>
    <xf numFmtId="0" fontId="13" fillId="0" borderId="10" xfId="1" applyFont="1" applyFill="1" applyBorder="1" applyAlignment="1" applyProtection="1">
      <alignment horizontal="left" vertical="top" wrapText="1"/>
    </xf>
    <xf numFmtId="0" fontId="13" fillId="0" borderId="1" xfId="1" applyNumberFormat="1" applyFont="1" applyFill="1" applyBorder="1" applyAlignment="1" applyProtection="1">
      <alignment vertical="top" wrapText="1"/>
    </xf>
    <xf numFmtId="3" fontId="1" fillId="0" borderId="9" xfId="0" applyNumberFormat="1" applyFont="1" applyFill="1" applyBorder="1" applyAlignment="1">
      <alignment horizontal="right" vertical="top"/>
    </xf>
    <xf numFmtId="3" fontId="13" fillId="0" borderId="9" xfId="1" applyNumberFormat="1" applyFont="1" applyFill="1" applyBorder="1" applyAlignment="1" applyProtection="1">
      <alignment horizontal="right" vertical="top" wrapText="1"/>
    </xf>
    <xf numFmtId="0" fontId="1" fillId="0" borderId="9" xfId="0" applyFont="1" applyBorder="1" applyAlignment="1">
      <alignment horizontal="right" vertical="top"/>
    </xf>
    <xf numFmtId="2" fontId="14" fillId="0" borderId="8" xfId="1" applyNumberFormat="1" applyFont="1" applyFill="1" applyBorder="1" applyAlignment="1" applyProtection="1">
      <alignment horizontal="right" vertical="top" wrapText="1"/>
    </xf>
    <xf numFmtId="0" fontId="1" fillId="0" borderId="9" xfId="0" applyNumberFormat="1" applyFont="1" applyBorder="1" applyAlignment="1">
      <alignment horizontal="center" vertical="top"/>
    </xf>
    <xf numFmtId="0" fontId="1" fillId="0" borderId="9" xfId="0" applyNumberFormat="1" applyFont="1" applyFill="1" applyBorder="1" applyAlignment="1">
      <alignment horizontal="center" vertical="top"/>
    </xf>
    <xf numFmtId="0" fontId="1" fillId="0" borderId="10" xfId="0" applyFont="1" applyFill="1" applyBorder="1" applyAlignment="1">
      <alignment vertical="top" wrapText="1"/>
    </xf>
    <xf numFmtId="0" fontId="1" fillId="0" borderId="1" xfId="0" applyNumberFormat="1" applyFont="1" applyFill="1" applyBorder="1" applyAlignment="1">
      <alignment horizontal="center" vertical="top"/>
    </xf>
    <xf numFmtId="0" fontId="1" fillId="0" borderId="8" xfId="0" applyNumberFormat="1" applyFont="1" applyFill="1" applyBorder="1" applyAlignment="1">
      <alignment horizontal="center" vertical="top"/>
    </xf>
    <xf numFmtId="0" fontId="14" fillId="0" borderId="9" xfId="1" applyFont="1" applyFill="1" applyBorder="1" applyAlignment="1" applyProtection="1">
      <alignment vertical="top" wrapText="1"/>
    </xf>
    <xf numFmtId="1" fontId="14" fillId="0" borderId="9" xfId="1" applyNumberFormat="1" applyFont="1" applyFill="1" applyBorder="1" applyAlignment="1" applyProtection="1">
      <alignment horizontal="left" vertical="top" wrapText="1"/>
    </xf>
    <xf numFmtId="0" fontId="3" fillId="0" borderId="8" xfId="0" applyNumberFormat="1" applyFont="1" applyBorder="1" applyAlignment="1" applyProtection="1">
      <alignment horizontal="left" vertical="top" wrapText="1"/>
      <protection locked="0"/>
    </xf>
    <xf numFmtId="2" fontId="14" fillId="0" borderId="1" xfId="1" applyNumberFormat="1" applyFont="1" applyFill="1" applyBorder="1" applyAlignment="1" applyProtection="1">
      <alignment vertical="top" wrapText="1"/>
    </xf>
    <xf numFmtId="0" fontId="14" fillId="0" borderId="1" xfId="1" applyNumberFormat="1" applyFont="1" applyFill="1" applyBorder="1" applyAlignment="1" applyProtection="1">
      <alignment horizontal="left" vertical="top" wrapText="1"/>
    </xf>
    <xf numFmtId="1" fontId="13" fillId="0" borderId="9" xfId="1" applyNumberFormat="1" applyFont="1" applyBorder="1" applyAlignment="1" applyProtection="1">
      <alignment vertical="top" wrapText="1"/>
    </xf>
    <xf numFmtId="3" fontId="1" fillId="0" borderId="9" xfId="0" applyNumberFormat="1" applyFont="1" applyBorder="1" applyAlignment="1">
      <alignment vertical="top"/>
    </xf>
    <xf numFmtId="3" fontId="2" fillId="0" borderId="9" xfId="0" applyNumberFormat="1" applyFont="1" applyFill="1" applyBorder="1" applyAlignment="1" applyProtection="1">
      <alignment horizontal="right" vertical="center"/>
      <protection locked="0"/>
    </xf>
    <xf numFmtId="0" fontId="3" fillId="0" borderId="1" xfId="0" applyNumberFormat="1" applyFont="1" applyBorder="1" applyAlignment="1" applyProtection="1">
      <alignment vertical="top" wrapText="1"/>
      <protection locked="0"/>
    </xf>
    <xf numFmtId="2" fontId="14" fillId="0" borderId="10" xfId="1" applyNumberFormat="1" applyFont="1" applyFill="1" applyBorder="1" applyAlignment="1" applyProtection="1">
      <alignment vertical="top" wrapText="1"/>
    </xf>
    <xf numFmtId="3" fontId="1" fillId="0" borderId="10" xfId="0" applyNumberFormat="1" applyFont="1" applyBorder="1" applyAlignment="1">
      <alignment vertical="top"/>
    </xf>
    <xf numFmtId="0" fontId="1" fillId="0" borderId="10" xfId="0" applyFont="1" applyBorder="1" applyAlignment="1">
      <alignment vertical="top"/>
    </xf>
    <xf numFmtId="0" fontId="13" fillId="0" borderId="1" xfId="2" applyFont="1" applyFill="1" applyBorder="1" applyAlignment="1" applyProtection="1">
      <alignment horizontal="left" vertical="top" wrapText="1"/>
    </xf>
    <xf numFmtId="0" fontId="13" fillId="0" borderId="1" xfId="1" applyNumberFormat="1" applyFont="1" applyFill="1" applyBorder="1" applyAlignment="1" applyProtection="1">
      <alignment horizontal="left" vertical="top" wrapText="1"/>
    </xf>
    <xf numFmtId="2" fontId="1" fillId="0" borderId="10" xfId="0" applyNumberFormat="1" applyFont="1" applyFill="1" applyBorder="1" applyAlignment="1">
      <alignment vertical="top"/>
    </xf>
    <xf numFmtId="0" fontId="1" fillId="0" borderId="10" xfId="0" applyFont="1" applyFill="1" applyBorder="1" applyAlignment="1">
      <alignment vertical="top"/>
    </xf>
    <xf numFmtId="0" fontId="13" fillId="0" borderId="9" xfId="2" applyFont="1" applyFill="1" applyBorder="1" applyAlignment="1" applyProtection="1">
      <alignment vertical="top" wrapText="1"/>
    </xf>
    <xf numFmtId="0" fontId="13" fillId="0" borderId="9" xfId="2" applyFont="1" applyFill="1" applyBorder="1" applyAlignment="1" applyProtection="1">
      <alignment horizontal="left" vertical="top" wrapText="1"/>
    </xf>
    <xf numFmtId="3" fontId="1" fillId="0" borderId="1" xfId="0" applyNumberFormat="1" applyFont="1" applyBorder="1" applyAlignment="1">
      <alignment horizontal="right" vertical="top"/>
    </xf>
    <xf numFmtId="0" fontId="1" fillId="0" borderId="1" xfId="0" applyFont="1" applyBorder="1" applyAlignment="1">
      <alignment horizontal="left" vertical="top" wrapText="1"/>
    </xf>
    <xf numFmtId="0" fontId="3" fillId="0" borderId="9" xfId="0" applyNumberFormat="1" applyFont="1" applyBorder="1" applyAlignment="1" applyProtection="1">
      <alignment horizontal="left" vertical="top" wrapText="1"/>
      <protection locked="0"/>
    </xf>
    <xf numFmtId="2" fontId="13" fillId="0" borderId="8" xfId="1" applyNumberFormat="1" applyFont="1" applyFill="1" applyBorder="1" applyAlignment="1" applyProtection="1">
      <alignment horizontal="right" vertical="top" wrapText="1"/>
    </xf>
    <xf numFmtId="0" fontId="3" fillId="0" borderId="1" xfId="0" applyNumberFormat="1" applyFont="1" applyBorder="1" applyAlignment="1" applyProtection="1">
      <alignment horizontal="left" vertical="top" wrapText="1"/>
      <protection locked="0"/>
    </xf>
    <xf numFmtId="0" fontId="1" fillId="0" borderId="1" xfId="1" applyFont="1" applyFill="1" applyBorder="1" applyAlignment="1" applyProtection="1">
      <alignment vertical="top" wrapText="1"/>
    </xf>
    <xf numFmtId="0" fontId="1" fillId="0" borderId="8" xfId="1" applyFont="1" applyFill="1" applyBorder="1" applyAlignment="1" applyProtection="1">
      <alignment vertical="top" wrapText="1"/>
    </xf>
    <xf numFmtId="1" fontId="1" fillId="0" borderId="1" xfId="0" applyNumberFormat="1" applyFont="1" applyFill="1" applyBorder="1" applyAlignment="1">
      <alignment horizontal="right" vertical="top"/>
    </xf>
    <xf numFmtId="0" fontId="1" fillId="0" borderId="8" xfId="0" applyNumberFormat="1" applyFont="1" applyFill="1" applyBorder="1" applyAlignment="1" applyProtection="1">
      <alignment horizontal="center" vertical="top"/>
      <protection locked="0"/>
    </xf>
    <xf numFmtId="0" fontId="13" fillId="10" borderId="1" xfId="1" applyFont="1" applyFill="1" applyBorder="1" applyAlignment="1" applyProtection="1">
      <alignment vertical="top" wrapText="1"/>
      <protection locked="0"/>
    </xf>
    <xf numFmtId="0" fontId="1" fillId="10" borderId="8" xfId="1" applyFont="1" applyFill="1" applyBorder="1" applyAlignment="1" applyProtection="1">
      <alignment vertical="top" wrapText="1"/>
      <protection locked="0"/>
    </xf>
    <xf numFmtId="0" fontId="1" fillId="0" borderId="8" xfId="1" applyFont="1" applyFill="1" applyBorder="1" applyAlignment="1" applyProtection="1">
      <alignment vertical="top" wrapText="1"/>
      <protection locked="0"/>
    </xf>
    <xf numFmtId="2" fontId="1" fillId="0" borderId="8" xfId="0" applyNumberFormat="1" applyFont="1" applyFill="1" applyBorder="1" applyAlignment="1" applyProtection="1">
      <alignment horizontal="right" vertical="top"/>
      <protection locked="0"/>
    </xf>
    <xf numFmtId="0" fontId="1" fillId="0" borderId="8" xfId="0" applyFont="1" applyFill="1" applyBorder="1" applyAlignment="1" applyProtection="1">
      <alignment horizontal="right" vertical="top"/>
      <protection locked="0"/>
    </xf>
    <xf numFmtId="2" fontId="2" fillId="0" borderId="8" xfId="0" applyNumberFormat="1" applyFont="1" applyFill="1" applyBorder="1" applyAlignment="1" applyProtection="1">
      <alignment horizontal="right" vertical="top"/>
    </xf>
    <xf numFmtId="0" fontId="1" fillId="0" borderId="1" xfId="0" applyNumberFormat="1" applyFont="1" applyFill="1" applyBorder="1" applyAlignment="1" applyProtection="1">
      <alignment horizontal="center" vertical="top"/>
      <protection locked="0"/>
    </xf>
    <xf numFmtId="0" fontId="1" fillId="10" borderId="1" xfId="1" applyFont="1" applyFill="1" applyBorder="1" applyAlignment="1" applyProtection="1">
      <alignment vertical="top" wrapText="1"/>
      <protection locked="0"/>
    </xf>
    <xf numFmtId="0" fontId="1" fillId="0" borderId="1" xfId="1" applyFont="1" applyFill="1" applyBorder="1" applyAlignment="1" applyProtection="1">
      <alignment vertical="top" wrapText="1"/>
      <protection locked="0"/>
    </xf>
    <xf numFmtId="2" fontId="1" fillId="0" borderId="13" xfId="0" applyNumberFormat="1" applyFont="1" applyFill="1" applyBorder="1" applyAlignment="1" applyProtection="1">
      <alignment horizontal="right" vertical="top"/>
      <protection locked="0"/>
    </xf>
    <xf numFmtId="0" fontId="1" fillId="0" borderId="13" xfId="0" applyFont="1" applyFill="1" applyBorder="1" applyAlignment="1" applyProtection="1">
      <alignment horizontal="right" vertical="top"/>
      <protection locked="0"/>
    </xf>
    <xf numFmtId="3" fontId="2" fillId="0" borderId="13" xfId="0" applyNumberFormat="1" applyFont="1" applyFill="1" applyBorder="1" applyAlignment="1" applyProtection="1">
      <alignment horizontal="right" vertical="top"/>
      <protection locked="0"/>
    </xf>
    <xf numFmtId="0" fontId="1" fillId="0" borderId="0" xfId="0" applyNumberFormat="1" applyFont="1" applyAlignment="1">
      <alignment horizontal="center" vertical="top"/>
    </xf>
    <xf numFmtId="0" fontId="1" fillId="0" borderId="0" xfId="0" applyFont="1" applyAlignment="1">
      <alignment horizontal="left" vertical="top"/>
    </xf>
    <xf numFmtId="2" fontId="11" fillId="2" borderId="1" xfId="0" applyNumberFormat="1" applyFont="1" applyFill="1" applyBorder="1" applyAlignment="1">
      <alignment horizontal="left" vertical="top" wrapText="1"/>
    </xf>
    <xf numFmtId="3" fontId="2" fillId="11" borderId="1" xfId="0" applyNumberFormat="1" applyFont="1" applyFill="1" applyBorder="1" applyAlignment="1" applyProtection="1">
      <alignment horizontal="left" vertical="top" wrapText="1"/>
    </xf>
    <xf numFmtId="2" fontId="15" fillId="11" borderId="1" xfId="0" applyNumberFormat="1" applyFont="1" applyFill="1" applyBorder="1" applyAlignment="1" applyProtection="1">
      <alignment horizontal="right" vertical="top"/>
    </xf>
    <xf numFmtId="2" fontId="12" fillId="11" borderId="1" xfId="0" applyNumberFormat="1" applyFont="1" applyFill="1" applyBorder="1" applyAlignment="1" applyProtection="1">
      <alignment horizontal="right" vertical="top"/>
    </xf>
    <xf numFmtId="0" fontId="1" fillId="0" borderId="1" xfId="0" applyFont="1" applyBorder="1" applyAlignment="1" applyProtection="1">
      <alignment horizontal="left" vertical="top" wrapText="1"/>
      <protection locked="0"/>
    </xf>
    <xf numFmtId="3" fontId="2" fillId="12" borderId="1" xfId="0" applyNumberFormat="1" applyFont="1" applyFill="1" applyBorder="1" applyAlignment="1" applyProtection="1">
      <alignment horizontal="left" vertical="top" wrapText="1"/>
    </xf>
    <xf numFmtId="2" fontId="15" fillId="12" borderId="1" xfId="0" applyNumberFormat="1" applyFont="1" applyFill="1" applyBorder="1" applyAlignment="1" applyProtection="1">
      <alignment horizontal="right" vertical="top"/>
    </xf>
    <xf numFmtId="2" fontId="12" fillId="12" borderId="1" xfId="0" applyNumberFormat="1" applyFont="1" applyFill="1" applyBorder="1" applyAlignment="1" applyProtection="1">
      <alignment horizontal="right" vertical="top"/>
    </xf>
    <xf numFmtId="0" fontId="1" fillId="0" borderId="0" xfId="0" applyFont="1" applyAlignment="1">
      <alignment horizontal="right" vertical="top"/>
    </xf>
    <xf numFmtId="3" fontId="2" fillId="0" borderId="0" xfId="0" applyNumberFormat="1" applyFont="1" applyAlignment="1">
      <alignment horizontal="right" vertical="top"/>
    </xf>
    <xf numFmtId="2" fontId="2"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applyAlignment="1">
      <alignment horizontal="left" vertical="top" wrapText="1"/>
    </xf>
    <xf numFmtId="2" fontId="15" fillId="0" borderId="1" xfId="1" applyNumberFormat="1" applyFont="1" applyFill="1" applyBorder="1" applyAlignment="1" applyProtection="1">
      <alignment vertical="top" wrapText="1"/>
    </xf>
    <xf numFmtId="0" fontId="1" fillId="0" borderId="9" xfId="0" applyFont="1" applyBorder="1" applyAlignment="1">
      <alignment horizontal="left" vertical="top" wrapText="1"/>
    </xf>
    <xf numFmtId="0" fontId="13" fillId="0" borderId="9" xfId="1" applyFont="1" applyFill="1" applyBorder="1" applyAlignment="1" applyProtection="1">
      <alignment horizontal="left" vertical="top" wrapText="1"/>
    </xf>
    <xf numFmtId="0" fontId="14" fillId="0" borderId="9" xfId="1" applyFont="1" applyFill="1" applyBorder="1" applyAlignment="1" applyProtection="1">
      <alignment horizontal="left" vertical="top" wrapText="1"/>
    </xf>
    <xf numFmtId="2" fontId="1" fillId="0" borderId="9" xfId="0" applyNumberFormat="1" applyFont="1" applyFill="1" applyBorder="1" applyAlignment="1">
      <alignment vertical="top"/>
    </xf>
    <xf numFmtId="1" fontId="1" fillId="0" borderId="1" xfId="0" applyNumberFormat="1" applyFont="1" applyBorder="1" applyAlignment="1">
      <alignment vertical="top"/>
    </xf>
    <xf numFmtId="0" fontId="14" fillId="0" borderId="8" xfId="1" applyFont="1" applyFill="1" applyBorder="1" applyAlignment="1" applyProtection="1">
      <alignment horizontal="left" vertical="top" wrapText="1"/>
    </xf>
    <xf numFmtId="0" fontId="14" fillId="0" borderId="9"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10" xfId="1" applyFont="1" applyFill="1" applyBorder="1" applyAlignment="1" applyProtection="1">
      <alignment horizontal="left" vertical="top" wrapText="1"/>
    </xf>
    <xf numFmtId="0" fontId="13" fillId="0" borderId="9" xfId="1" applyFont="1" applyFill="1" applyBorder="1" applyAlignment="1" applyProtection="1">
      <alignment horizontal="left" vertical="top" wrapText="1"/>
    </xf>
    <xf numFmtId="0" fontId="1" fillId="0" borderId="8" xfId="0" applyFont="1" applyFill="1" applyBorder="1" applyAlignment="1">
      <alignment horizontal="right" vertical="top"/>
    </xf>
    <xf numFmtId="0" fontId="1" fillId="6" borderId="1" xfId="0" applyFont="1" applyFill="1" applyBorder="1" applyAlignment="1" applyProtection="1">
      <alignment horizontal="left" vertical="top"/>
      <protection locked="0"/>
    </xf>
    <xf numFmtId="0" fontId="1" fillId="2" borderId="7" xfId="0" quotePrefix="1" applyNumberFormat="1" applyFont="1" applyFill="1" applyBorder="1" applyAlignment="1">
      <alignment horizontal="left" vertical="top"/>
    </xf>
    <xf numFmtId="0" fontId="1" fillId="6" borderId="8" xfId="0" applyFont="1" applyFill="1" applyBorder="1" applyAlignment="1" applyProtection="1">
      <alignment horizontal="left" vertical="top"/>
      <protection locked="0"/>
    </xf>
    <xf numFmtId="0" fontId="1" fillId="6" borderId="9" xfId="0" applyFont="1" applyFill="1" applyBorder="1" applyAlignment="1" applyProtection="1">
      <alignment horizontal="left" vertical="top"/>
      <protection locked="0"/>
    </xf>
    <xf numFmtId="14" fontId="1" fillId="0" borderId="1" xfId="0" quotePrefix="1" applyNumberFormat="1" applyFont="1" applyFill="1" applyBorder="1" applyAlignment="1">
      <alignment horizontal="center" vertical="top"/>
    </xf>
    <xf numFmtId="16" fontId="1" fillId="0" borderId="1" xfId="0" quotePrefix="1" applyNumberFormat="1" applyFont="1" applyFill="1" applyBorder="1" applyAlignment="1">
      <alignment horizontal="center" vertical="top"/>
    </xf>
    <xf numFmtId="3" fontId="14" fillId="0" borderId="9" xfId="1" applyNumberFormat="1" applyFont="1" applyFill="1" applyBorder="1" applyAlignment="1" applyProtection="1">
      <alignment vertical="top" wrapText="1"/>
    </xf>
    <xf numFmtId="2" fontId="1" fillId="0" borderId="0" xfId="0" applyNumberFormat="1" applyFont="1" applyFill="1" applyBorder="1" applyAlignment="1">
      <alignment vertical="top"/>
    </xf>
    <xf numFmtId="3" fontId="1" fillId="0" borderId="1" xfId="0" applyNumberFormat="1" applyFont="1" applyFill="1" applyBorder="1" applyAlignment="1">
      <alignment vertical="top"/>
    </xf>
    <xf numFmtId="2" fontId="13" fillId="0" borderId="1" xfId="1" applyNumberFormat="1" applyFont="1" applyFill="1" applyBorder="1" applyAlignment="1" applyProtection="1">
      <alignment vertical="top" wrapText="1"/>
    </xf>
    <xf numFmtId="1" fontId="3" fillId="0" borderId="1" xfId="0" applyNumberFormat="1" applyFont="1" applyBorder="1" applyAlignment="1" applyProtection="1">
      <alignment horizontal="left" vertical="top" wrapText="1"/>
      <protection locked="0"/>
    </xf>
    <xf numFmtId="1" fontId="3" fillId="0" borderId="9" xfId="0" applyNumberFormat="1" applyFont="1" applyBorder="1" applyAlignment="1" applyProtection="1">
      <alignment horizontal="left" vertical="top" wrapText="1"/>
      <protection locked="0"/>
    </xf>
    <xf numFmtId="0" fontId="13" fillId="0" borderId="8" xfId="1" quotePrefix="1" applyFont="1" applyFill="1" applyBorder="1" applyAlignment="1" applyProtection="1">
      <alignment horizontal="left" vertical="top" wrapText="1"/>
    </xf>
    <xf numFmtId="3" fontId="2" fillId="0" borderId="10" xfId="0" applyNumberFormat="1" applyFont="1" applyFill="1" applyBorder="1" applyAlignment="1" applyProtection="1">
      <alignment vertical="top"/>
      <protection locked="0"/>
    </xf>
    <xf numFmtId="1" fontId="1" fillId="0" borderId="0" xfId="0" applyNumberFormat="1" applyFont="1" applyBorder="1" applyAlignment="1">
      <alignment horizontal="right" vertical="top"/>
    </xf>
    <xf numFmtId="2" fontId="1" fillId="0" borderId="15" xfId="0" applyNumberFormat="1" applyFont="1" applyFill="1" applyBorder="1" applyAlignment="1">
      <alignment horizontal="right" vertical="top"/>
    </xf>
    <xf numFmtId="3" fontId="14" fillId="0" borderId="16" xfId="1" applyNumberFormat="1" applyFont="1" applyFill="1" applyBorder="1" applyAlignment="1" applyProtection="1">
      <alignment horizontal="right" vertical="top" wrapText="1"/>
    </xf>
    <xf numFmtId="14" fontId="1" fillId="0" borderId="1" xfId="0" quotePrefix="1" applyNumberFormat="1" applyFont="1" applyBorder="1" applyAlignment="1">
      <alignment horizontal="center" vertical="top"/>
    </xf>
    <xf numFmtId="0" fontId="1" fillId="0" borderId="10" xfId="0" quotePrefix="1" applyNumberFormat="1" applyFont="1" applyFill="1" applyBorder="1" applyAlignment="1">
      <alignment horizontal="center" vertical="top"/>
    </xf>
    <xf numFmtId="0" fontId="3" fillId="0" borderId="10" xfId="0" applyNumberFormat="1" applyFont="1" applyBorder="1" applyAlignment="1" applyProtection="1">
      <alignment horizontal="left" vertical="top" wrapText="1"/>
      <protection locked="0"/>
    </xf>
    <xf numFmtId="0" fontId="3" fillId="0" borderId="9" xfId="0" applyNumberFormat="1" applyFont="1" applyBorder="1" applyAlignment="1" applyProtection="1">
      <alignment horizontal="left" vertical="top" wrapText="1"/>
      <protection locked="0"/>
    </xf>
    <xf numFmtId="0" fontId="11" fillId="2" borderId="4" xfId="0" applyFont="1" applyFill="1" applyBorder="1" applyAlignment="1">
      <alignment horizontal="center" vertical="top" wrapText="1"/>
    </xf>
    <xf numFmtId="0" fontId="13" fillId="0" borderId="9" xfId="1" applyFont="1" applyFill="1" applyBorder="1" applyAlignment="1" applyProtection="1">
      <alignment horizontal="left" vertical="top" wrapText="1"/>
    </xf>
    <xf numFmtId="2" fontId="1" fillId="0" borderId="9" xfId="0" applyNumberFormat="1" applyFont="1" applyBorder="1" applyAlignment="1">
      <alignment vertical="top"/>
    </xf>
    <xf numFmtId="3" fontId="1" fillId="0" borderId="9" xfId="0" applyNumberFormat="1" applyFont="1" applyBorder="1" applyAlignment="1">
      <alignment vertical="top"/>
    </xf>
    <xf numFmtId="0" fontId="1" fillId="0" borderId="9" xfId="0" applyFont="1" applyBorder="1" applyAlignment="1">
      <alignment vertical="top"/>
    </xf>
    <xf numFmtId="0" fontId="1" fillId="0" borderId="8" xfId="0" applyFont="1" applyFill="1" applyBorder="1" applyAlignment="1">
      <alignment horizontal="left" vertical="top"/>
    </xf>
    <xf numFmtId="0" fontId="1" fillId="0" borderId="8" xfId="0" applyNumberFormat="1" applyFont="1" applyBorder="1" applyAlignment="1">
      <alignment horizontal="center" vertical="top"/>
    </xf>
    <xf numFmtId="164" fontId="1" fillId="0" borderId="1" xfId="0" applyNumberFormat="1" applyFont="1" applyBorder="1" applyAlignment="1">
      <alignment horizontal="right" vertical="top"/>
    </xf>
    <xf numFmtId="0" fontId="1" fillId="6" borderId="1" xfId="0" applyFont="1" applyFill="1" applyBorder="1" applyAlignment="1" applyProtection="1">
      <alignment vertical="top"/>
      <protection locked="0"/>
    </xf>
    <xf numFmtId="0" fontId="14" fillId="0" borderId="8" xfId="1" applyFont="1" applyFill="1" applyBorder="1" applyAlignment="1" applyProtection="1">
      <alignment vertical="top" wrapText="1"/>
    </xf>
    <xf numFmtId="0" fontId="1" fillId="0" borderId="10" xfId="0" applyNumberFormat="1" applyFont="1" applyBorder="1" applyAlignment="1">
      <alignment horizontal="center" vertical="top"/>
    </xf>
    <xf numFmtId="0" fontId="1" fillId="0" borderId="8" xfId="0" applyFont="1" applyBorder="1" applyAlignment="1">
      <alignment vertical="top" wrapText="1"/>
    </xf>
    <xf numFmtId="0" fontId="20" fillId="3" borderId="0" xfId="0" applyNumberFormat="1" applyFont="1" applyFill="1" applyAlignment="1">
      <alignment vertical="center"/>
    </xf>
    <xf numFmtId="0" fontId="1" fillId="2" borderId="0" xfId="0" applyFont="1" applyFill="1" applyAlignment="1">
      <alignment horizontal="center" vertical="center"/>
    </xf>
    <xf numFmtId="0" fontId="20" fillId="3"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top"/>
    </xf>
    <xf numFmtId="0" fontId="1" fillId="2" borderId="7" xfId="0" quotePrefix="1" applyNumberFormat="1" applyFont="1" applyFill="1" applyBorder="1" applyAlignment="1">
      <alignment horizontal="center" vertical="top"/>
    </xf>
    <xf numFmtId="0" fontId="1" fillId="0" borderId="0" xfId="0" applyFont="1" applyAlignment="1">
      <alignment horizontal="center" vertical="top"/>
    </xf>
    <xf numFmtId="4" fontId="2" fillId="8" borderId="1" xfId="0" applyNumberFormat="1" applyFont="1" applyFill="1" applyBorder="1" applyAlignment="1" applyProtection="1">
      <alignment horizontal="right" vertical="top"/>
    </xf>
    <xf numFmtId="0" fontId="1" fillId="13" borderId="9" xfId="0" applyFont="1" applyFill="1" applyBorder="1" applyAlignment="1">
      <alignment horizontal="center" vertical="top"/>
    </xf>
    <xf numFmtId="0" fontId="1" fillId="13" borderId="8" xfId="0" applyFont="1" applyFill="1" applyBorder="1" applyAlignment="1">
      <alignment horizontal="center" vertical="top"/>
    </xf>
    <xf numFmtId="3" fontId="1" fillId="13" borderId="1" xfId="0" applyNumberFormat="1" applyFont="1" applyFill="1" applyBorder="1" applyAlignment="1">
      <alignment horizontal="center" vertical="top"/>
    </xf>
    <xf numFmtId="2" fontId="2" fillId="0" borderId="1" xfId="0" applyNumberFormat="1" applyFont="1" applyFill="1" applyBorder="1" applyAlignment="1" applyProtection="1">
      <alignment horizontal="right" vertical="top"/>
    </xf>
    <xf numFmtId="2" fontId="2" fillId="0" borderId="8" xfId="0" applyNumberFormat="1" applyFont="1" applyFill="1" applyBorder="1" applyAlignment="1">
      <alignment horizontal="right" vertical="top"/>
    </xf>
    <xf numFmtId="165" fontId="2" fillId="0" borderId="1" xfId="0" applyNumberFormat="1" applyFont="1" applyFill="1" applyBorder="1" applyAlignment="1" applyProtection="1">
      <alignment horizontal="right" vertical="top"/>
      <protection locked="0"/>
    </xf>
    <xf numFmtId="165" fontId="2" fillId="0" borderId="1" xfId="0" applyNumberFormat="1" applyFont="1" applyFill="1" applyBorder="1" applyAlignment="1" applyProtection="1">
      <alignment vertical="top"/>
      <protection locked="0"/>
    </xf>
    <xf numFmtId="166" fontId="2" fillId="0" borderId="1" xfId="0" applyNumberFormat="1" applyFont="1" applyFill="1" applyBorder="1" applyAlignment="1" applyProtection="1">
      <alignment vertical="top"/>
      <protection locked="0"/>
    </xf>
    <xf numFmtId="167" fontId="3" fillId="0" borderId="1" xfId="0" applyNumberFormat="1" applyFont="1" applyBorder="1" applyAlignment="1" applyProtection="1">
      <alignment horizontal="left" vertical="top" wrapText="1"/>
      <protection locked="0"/>
    </xf>
    <xf numFmtId="0" fontId="1" fillId="2" borderId="0" xfId="0" applyFont="1" applyFill="1" applyProtection="1"/>
    <xf numFmtId="0" fontId="1" fillId="2" borderId="0" xfId="0" applyNumberFormat="1" applyFont="1" applyFill="1" applyAlignment="1" applyProtection="1">
      <alignment horizontal="center" vertical="center"/>
    </xf>
    <xf numFmtId="0" fontId="1" fillId="2" borderId="0" xfId="0" applyFont="1" applyFill="1" applyAlignment="1" applyProtection="1">
      <alignment horizontal="left"/>
    </xf>
    <xf numFmtId="0" fontId="1" fillId="2" borderId="0" xfId="0" applyFont="1" applyFill="1" applyAlignment="1" applyProtection="1">
      <alignment horizontal="center" vertical="center"/>
    </xf>
    <xf numFmtId="0" fontId="1" fillId="2" borderId="0" xfId="0" applyFont="1" applyFill="1" applyAlignment="1" applyProtection="1">
      <alignment horizontal="right" vertical="center"/>
    </xf>
    <xf numFmtId="0" fontId="4" fillId="0" borderId="0" xfId="0" applyNumberFormat="1" applyFont="1" applyAlignment="1" applyProtection="1">
      <alignment vertical="center"/>
    </xf>
    <xf numFmtId="0" fontId="1" fillId="0" borderId="0" xfId="0" applyFont="1" applyProtection="1"/>
    <xf numFmtId="0" fontId="5" fillId="0" borderId="0" xfId="0" applyNumberFormat="1" applyFont="1" applyAlignment="1" applyProtection="1">
      <alignment vertical="center"/>
    </xf>
    <xf numFmtId="0" fontId="5" fillId="0" borderId="0" xfId="0" applyNumberFormat="1" applyFont="1" applyAlignment="1" applyProtection="1">
      <alignment horizontal="center" vertical="center"/>
    </xf>
    <xf numFmtId="0" fontId="21" fillId="0" borderId="0" xfId="0" applyNumberFormat="1" applyFont="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horizontal="center"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0" fontId="8" fillId="0" borderId="0" xfId="0" applyFont="1" applyProtection="1"/>
    <xf numFmtId="0" fontId="8" fillId="0" borderId="0" xfId="0" applyFont="1" applyAlignment="1" applyProtection="1">
      <alignment horizontal="center"/>
    </xf>
    <xf numFmtId="0" fontId="22" fillId="0" borderId="0" xfId="0" applyFont="1" applyProtection="1"/>
    <xf numFmtId="0" fontId="11" fillId="2" borderId="1" xfId="0" applyFont="1" applyFill="1" applyBorder="1" applyAlignment="1" applyProtection="1">
      <alignment horizontal="left" vertical="top"/>
    </xf>
    <xf numFmtId="0" fontId="11" fillId="2" borderId="1" xfId="0" applyFont="1" applyFill="1" applyBorder="1" applyAlignment="1" applyProtection="1">
      <alignment horizontal="center" vertical="top"/>
    </xf>
    <xf numFmtId="2" fontId="11" fillId="2" borderId="1" xfId="0" applyNumberFormat="1" applyFont="1" applyFill="1" applyBorder="1" applyAlignment="1" applyProtection="1">
      <alignment horizontal="center" vertical="top" wrapText="1"/>
    </xf>
    <xf numFmtId="0" fontId="11" fillId="2" borderId="1" xfId="0" applyFont="1" applyFill="1" applyBorder="1" applyAlignment="1" applyProtection="1">
      <alignment horizontal="center" vertical="top" wrapText="1"/>
    </xf>
    <xf numFmtId="0" fontId="8" fillId="0" borderId="17" xfId="0" applyFont="1" applyBorder="1" applyAlignment="1" applyProtection="1">
      <alignment horizontal="center"/>
    </xf>
    <xf numFmtId="0" fontId="8" fillId="0" borderId="18" xfId="0" applyFont="1" applyBorder="1" applyProtection="1"/>
    <xf numFmtId="0" fontId="8" fillId="0" borderId="20" xfId="0" applyFont="1" applyBorder="1" applyAlignment="1" applyProtection="1">
      <alignment horizontal="center"/>
    </xf>
    <xf numFmtId="0" fontId="8" fillId="0" borderId="21" xfId="0" applyFont="1" applyBorder="1" applyAlignment="1" applyProtection="1">
      <alignment horizontal="center"/>
    </xf>
    <xf numFmtId="0" fontId="8" fillId="0" borderId="22" xfId="0" applyFont="1" applyBorder="1" applyProtection="1"/>
    <xf numFmtId="2" fontId="8" fillId="0" borderId="23" xfId="0" applyNumberFormat="1" applyFont="1" applyBorder="1" applyAlignment="1" applyProtection="1">
      <alignment horizontal="right" indent="1"/>
    </xf>
    <xf numFmtId="2" fontId="8" fillId="0" borderId="23" xfId="0" applyNumberFormat="1" applyFont="1" applyBorder="1" applyAlignment="1" applyProtection="1">
      <alignment horizontal="right" vertical="center" indent="1"/>
    </xf>
    <xf numFmtId="0" fontId="3" fillId="0" borderId="23" xfId="0" applyFont="1" applyBorder="1" applyAlignment="1" applyProtection="1">
      <alignment horizontal="right" vertical="center"/>
    </xf>
    <xf numFmtId="0" fontId="8" fillId="0" borderId="23" xfId="0" applyFont="1" applyBorder="1" applyAlignment="1" applyProtection="1">
      <alignment horizontal="right" vertical="center" indent="1"/>
    </xf>
    <xf numFmtId="0" fontId="8" fillId="0" borderId="24" xfId="0" applyFont="1" applyBorder="1" applyAlignment="1" applyProtection="1">
      <alignment horizontal="center"/>
    </xf>
    <xf numFmtId="0" fontId="8" fillId="0" borderId="25" xfId="0" applyFont="1" applyBorder="1" applyProtection="1"/>
    <xf numFmtId="0" fontId="1" fillId="2" borderId="6" xfId="0" quotePrefix="1" applyNumberFormat="1" applyFont="1" applyFill="1" applyBorder="1" applyAlignment="1" applyProtection="1">
      <alignment vertical="top"/>
    </xf>
    <xf numFmtId="0" fontId="1" fillId="2" borderId="4" xfId="0" quotePrefix="1" applyNumberFormat="1" applyFont="1" applyFill="1" applyBorder="1" applyAlignment="1" applyProtection="1">
      <alignment vertical="top"/>
    </xf>
    <xf numFmtId="0" fontId="1" fillId="2" borderId="1" xfId="0" quotePrefix="1" applyNumberFormat="1" applyFont="1" applyFill="1" applyBorder="1" applyAlignment="1" applyProtection="1">
      <alignment horizontal="right" vertical="top" indent="1"/>
    </xf>
    <xf numFmtId="0" fontId="3" fillId="2" borderId="1" xfId="0" quotePrefix="1" applyNumberFormat="1" applyFont="1" applyFill="1" applyBorder="1" applyAlignment="1" applyProtection="1">
      <alignment horizontal="right" vertical="top"/>
    </xf>
    <xf numFmtId="2" fontId="8" fillId="0" borderId="11" xfId="0" applyNumberFormat="1" applyFont="1" applyBorder="1" applyAlignment="1" applyProtection="1">
      <alignment horizontal="right" indent="1"/>
    </xf>
    <xf numFmtId="0" fontId="1" fillId="2" borderId="4" xfId="0" quotePrefix="1" applyNumberFormat="1" applyFont="1" applyFill="1" applyBorder="1" applyAlignment="1" applyProtection="1">
      <alignment horizontal="right" vertical="top" indent="1"/>
    </xf>
    <xf numFmtId="0" fontId="8" fillId="0" borderId="15" xfId="0" applyFont="1" applyBorder="1" applyAlignment="1" applyProtection="1">
      <alignment horizontal="center"/>
    </xf>
    <xf numFmtId="0" fontId="8" fillId="0" borderId="16" xfId="0" applyFont="1" applyBorder="1" applyAlignment="1" applyProtection="1">
      <alignment vertical="top" wrapText="1"/>
    </xf>
    <xf numFmtId="0" fontId="8" fillId="0" borderId="16" xfId="0" applyFont="1" applyBorder="1" applyProtection="1"/>
    <xf numFmtId="0" fontId="3" fillId="2" borderId="1" xfId="0" quotePrefix="1" applyNumberFormat="1" applyFont="1" applyFill="1" applyBorder="1" applyAlignment="1" applyProtection="1">
      <alignment horizontal="center" vertical="top"/>
    </xf>
    <xf numFmtId="0" fontId="1" fillId="11" borderId="6" xfId="0" quotePrefix="1" applyNumberFormat="1" applyFont="1" applyFill="1" applyBorder="1" applyAlignment="1" applyProtection="1">
      <alignment vertical="top"/>
    </xf>
    <xf numFmtId="0" fontId="23" fillId="11" borderId="4" xfId="0" quotePrefix="1" applyNumberFormat="1" applyFont="1" applyFill="1" applyBorder="1" applyAlignment="1" applyProtection="1">
      <alignment horizontal="right" vertical="center"/>
    </xf>
    <xf numFmtId="0" fontId="23" fillId="11" borderId="4" xfId="0" quotePrefix="1" applyNumberFormat="1" applyFont="1" applyFill="1" applyBorder="1" applyAlignment="1" applyProtection="1">
      <alignment horizontal="right" vertical="center" indent="1"/>
    </xf>
    <xf numFmtId="2" fontId="24" fillId="11" borderId="1" xfId="0" applyNumberFormat="1" applyFont="1" applyFill="1" applyBorder="1" applyAlignment="1" applyProtection="1">
      <alignment horizontal="right" vertical="center" indent="1"/>
    </xf>
    <xf numFmtId="1" fontId="24" fillId="11" borderId="1" xfId="0" applyNumberFormat="1" applyFont="1" applyFill="1" applyBorder="1" applyAlignment="1" applyProtection="1">
      <alignment horizontal="right" vertical="center" indent="1"/>
    </xf>
    <xf numFmtId="0" fontId="9" fillId="14" borderId="6" xfId="0" applyFont="1" applyFill="1" applyBorder="1" applyAlignment="1" applyProtection="1">
      <alignment horizontal="right" vertical="center" indent="1"/>
    </xf>
    <xf numFmtId="0" fontId="9" fillId="14" borderId="4" xfId="0" applyFont="1" applyFill="1" applyBorder="1" applyAlignment="1" applyProtection="1">
      <alignment horizontal="right" vertical="center" wrapText="1" indent="1"/>
    </xf>
    <xf numFmtId="0" fontId="9" fillId="14" borderId="4" xfId="0" applyFont="1" applyFill="1" applyBorder="1" applyAlignment="1" applyProtection="1">
      <alignment horizontal="right" vertical="center" indent="1"/>
    </xf>
    <xf numFmtId="2" fontId="9" fillId="14" borderId="1" xfId="0" applyNumberFormat="1" applyFont="1" applyFill="1" applyBorder="1" applyAlignment="1" applyProtection="1">
      <alignment horizontal="right" vertical="center" indent="1"/>
    </xf>
    <xf numFmtId="1" fontId="9" fillId="14" borderId="1" xfId="0" applyNumberFormat="1" applyFont="1" applyFill="1" applyBorder="1" applyAlignment="1" applyProtection="1">
      <alignment horizontal="right" vertical="center" indent="1"/>
    </xf>
    <xf numFmtId="0" fontId="9" fillId="0" borderId="0" xfId="0" applyFont="1" applyAlignment="1" applyProtection="1">
      <alignment horizontal="right" vertical="center" indent="1"/>
    </xf>
    <xf numFmtId="0" fontId="8" fillId="0" borderId="18" xfId="0" applyFont="1" applyBorder="1" applyAlignment="1" applyProtection="1">
      <alignment wrapText="1"/>
    </xf>
    <xf numFmtId="0" fontId="8" fillId="0" borderId="17" xfId="0" applyFont="1" applyBorder="1" applyAlignment="1" applyProtection="1">
      <alignment horizontal="center" vertical="top"/>
    </xf>
    <xf numFmtId="0" fontId="8" fillId="0" borderId="21" xfId="0" applyFont="1" applyBorder="1" applyAlignment="1" applyProtection="1">
      <alignment horizontal="center" vertical="top"/>
    </xf>
    <xf numFmtId="0" fontId="8" fillId="0" borderId="14" xfId="0" applyFont="1" applyBorder="1" applyAlignment="1" applyProtection="1">
      <alignment horizontal="center" vertical="top"/>
    </xf>
    <xf numFmtId="0" fontId="8" fillId="0" borderId="27" xfId="0" applyFont="1" applyBorder="1" applyAlignment="1" applyProtection="1">
      <alignment horizontal="center"/>
    </xf>
    <xf numFmtId="0" fontId="8" fillId="0" borderId="28" xfId="0" applyFont="1" applyBorder="1" applyProtection="1"/>
    <xf numFmtId="0" fontId="8" fillId="0" borderId="25" xfId="0" applyFont="1" applyBorder="1" applyAlignment="1" applyProtection="1">
      <alignment wrapText="1"/>
    </xf>
    <xf numFmtId="0" fontId="8" fillId="0" borderId="24" xfId="0" applyFont="1" applyBorder="1" applyAlignment="1" applyProtection="1">
      <alignment horizontal="center" vertical="top"/>
    </xf>
    <xf numFmtId="2" fontId="8" fillId="0" borderId="19" xfId="0" applyNumberFormat="1" applyFont="1" applyBorder="1" applyAlignment="1" applyProtection="1">
      <alignment horizontal="right" vertical="center" indent="1"/>
    </xf>
    <xf numFmtId="3" fontId="2" fillId="0" borderId="1" xfId="0" applyNumberFormat="1" applyFont="1" applyFill="1" applyBorder="1" applyAlignment="1" applyProtection="1">
      <alignment horizontal="right" vertical="top"/>
    </xf>
    <xf numFmtId="0" fontId="3" fillId="0" borderId="1" xfId="0" applyNumberFormat="1" applyFont="1" applyBorder="1" applyAlignment="1" applyProtection="1">
      <alignment horizontal="left" vertical="top" wrapText="1"/>
      <protection locked="0"/>
    </xf>
    <xf numFmtId="0" fontId="11" fillId="2" borderId="6" xfId="0" applyFont="1" applyFill="1" applyBorder="1" applyAlignment="1">
      <alignment horizontal="center" vertical="top" wrapText="1"/>
    </xf>
    <xf numFmtId="0" fontId="3" fillId="0" borderId="19" xfId="0" applyFont="1" applyBorder="1" applyAlignment="1" applyProtection="1">
      <alignment horizontal="right" vertical="center"/>
    </xf>
    <xf numFmtId="2" fontId="8" fillId="0" borderId="0" xfId="0" applyNumberFormat="1" applyFont="1" applyProtection="1"/>
    <xf numFmtId="1" fontId="8" fillId="0" borderId="19" xfId="0" applyNumberFormat="1" applyFont="1" applyBorder="1" applyAlignment="1" applyProtection="1">
      <alignment horizontal="right" vertical="center" indent="1"/>
    </xf>
    <xf numFmtId="0" fontId="3" fillId="0" borderId="26" xfId="0" applyFont="1" applyBorder="1" applyAlignment="1" applyProtection="1">
      <alignment horizontal="right" vertical="center"/>
    </xf>
    <xf numFmtId="2" fontId="8" fillId="0" borderId="26" xfId="0" applyNumberFormat="1" applyFont="1" applyBorder="1" applyAlignment="1" applyProtection="1">
      <alignment horizontal="right" vertical="center" indent="1"/>
    </xf>
    <xf numFmtId="0" fontId="8" fillId="0" borderId="26" xfId="0" applyFont="1" applyBorder="1" applyAlignment="1" applyProtection="1">
      <alignment horizontal="right" vertical="center" indent="1"/>
    </xf>
    <xf numFmtId="0" fontId="1" fillId="2" borderId="0" xfId="0" applyFont="1" applyFill="1" applyAlignment="1" applyProtection="1">
      <alignment vertical="center"/>
    </xf>
    <xf numFmtId="3" fontId="2" fillId="2" borderId="0" xfId="0" applyNumberFormat="1" applyFont="1" applyFill="1" applyAlignment="1" applyProtection="1">
      <alignment horizontal="right" vertical="center"/>
    </xf>
    <xf numFmtId="2" fontId="2" fillId="2" borderId="0" xfId="0" applyNumberFormat="1" applyFont="1" applyFill="1" applyAlignment="1" applyProtection="1">
      <alignment horizontal="right" vertical="center"/>
    </xf>
    <xf numFmtId="0" fontId="3" fillId="2" borderId="0" xfId="0" applyFont="1" applyFill="1" applyAlignment="1" applyProtection="1">
      <alignment horizontal="right" vertical="center"/>
    </xf>
    <xf numFmtId="0" fontId="2" fillId="0" borderId="0" xfId="0" applyNumberFormat="1" applyFont="1" applyAlignment="1" applyProtection="1">
      <alignment vertical="center"/>
    </xf>
    <xf numFmtId="2" fontId="2" fillId="0" borderId="0" xfId="0" applyNumberFormat="1" applyFont="1" applyAlignment="1" applyProtection="1">
      <alignment horizontal="right" vertical="center"/>
    </xf>
    <xf numFmtId="0" fontId="1" fillId="0" borderId="0" xfId="0" applyFont="1" applyAlignment="1" applyProtection="1">
      <alignment vertical="center"/>
    </xf>
    <xf numFmtId="3" fontId="2" fillId="0" borderId="0" xfId="0" applyNumberFormat="1" applyFont="1" applyAlignment="1" applyProtection="1">
      <alignment horizontal="right" vertical="center"/>
    </xf>
    <xf numFmtId="0" fontId="3" fillId="0" borderId="0" xfId="0" applyFont="1" applyAlignment="1" applyProtection="1">
      <alignment horizontal="right" vertical="center"/>
    </xf>
    <xf numFmtId="0" fontId="22" fillId="0" borderId="0" xfId="0" applyFont="1" applyBorder="1" applyProtection="1"/>
    <xf numFmtId="0" fontId="8" fillId="0" borderId="14" xfId="0" applyFont="1" applyBorder="1" applyAlignment="1" applyProtection="1">
      <alignment horizontal="left" indent="1"/>
    </xf>
    <xf numFmtId="0" fontId="8" fillId="0" borderId="12" xfId="0" applyFont="1" applyBorder="1" applyProtection="1"/>
    <xf numFmtId="0" fontId="8" fillId="0" borderId="5" xfId="0" applyFont="1" applyBorder="1" applyProtection="1"/>
    <xf numFmtId="3" fontId="2" fillId="0" borderId="0" xfId="0" applyNumberFormat="1" applyFont="1" applyFill="1" applyBorder="1" applyAlignment="1" applyProtection="1">
      <alignment horizontal="right" vertical="top"/>
    </xf>
    <xf numFmtId="0" fontId="9" fillId="0" borderId="0" xfId="0" applyFont="1" applyProtection="1"/>
    <xf numFmtId="0" fontId="8" fillId="0" borderId="0" xfId="0" quotePrefix="1" applyFont="1" applyAlignment="1" applyProtection="1">
      <alignment horizontal="right"/>
    </xf>
    <xf numFmtId="0" fontId="28" fillId="0" borderId="0" xfId="0" applyFont="1" applyProtection="1"/>
    <xf numFmtId="14" fontId="8" fillId="0" borderId="0" xfId="0" quotePrefix="1" applyNumberFormat="1" applyFont="1" applyProtection="1"/>
    <xf numFmtId="0" fontId="3" fillId="2" borderId="0" xfId="0" applyFont="1" applyFill="1" applyProtection="1"/>
    <xf numFmtId="0" fontId="3" fillId="2" borderId="0" xfId="0" applyFont="1" applyFill="1" applyAlignment="1" applyProtection="1">
      <alignment horizontal="left"/>
    </xf>
    <xf numFmtId="0" fontId="3" fillId="0" borderId="0" xfId="0" applyFont="1" applyProtection="1"/>
    <xf numFmtId="0" fontId="2" fillId="0" borderId="0" xfId="0" applyNumberFormat="1" applyFont="1" applyFill="1" applyAlignment="1" applyProtection="1">
      <alignment horizontal="center" vertical="center"/>
    </xf>
    <xf numFmtId="0" fontId="2" fillId="0" borderId="0" xfId="0" applyNumberFormat="1" applyFont="1" applyFill="1" applyAlignment="1" applyProtection="1">
      <alignment vertical="center"/>
    </xf>
    <xf numFmtId="0" fontId="3" fillId="0" borderId="0" xfId="0" applyFont="1" applyAlignment="1" applyProtection="1">
      <alignment horizontal="left"/>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2" fillId="0" borderId="0" xfId="0" applyFont="1" applyAlignment="1" applyProtection="1">
      <alignment vertical="center"/>
    </xf>
    <xf numFmtId="0" fontId="3" fillId="0" borderId="0" xfId="0" applyFont="1" applyFill="1" applyAlignment="1" applyProtection="1">
      <alignment horizontal="left"/>
    </xf>
    <xf numFmtId="0" fontId="1" fillId="0" borderId="0" xfId="0" applyFont="1" applyFill="1" applyProtection="1"/>
    <xf numFmtId="0" fontId="1" fillId="0" borderId="0" xfId="0" applyNumberFormat="1" applyFont="1" applyFill="1" applyAlignment="1" applyProtection="1">
      <alignment horizontal="center" vertical="center"/>
    </xf>
    <xf numFmtId="0" fontId="3" fillId="0" borderId="0" xfId="0" applyFont="1" applyFill="1" applyProtection="1"/>
    <xf numFmtId="0" fontId="22" fillId="0" borderId="0" xfId="0" applyFont="1" applyAlignment="1" applyProtection="1">
      <alignment vertical="center"/>
    </xf>
    <xf numFmtId="0" fontId="31" fillId="0" borderId="0" xfId="0" applyFont="1"/>
    <xf numFmtId="0" fontId="31" fillId="0" borderId="0" xfId="0" applyFont="1" applyFill="1"/>
    <xf numFmtId="0" fontId="15" fillId="12" borderId="14" xfId="0" applyNumberFormat="1" applyFont="1" applyFill="1" applyBorder="1" applyAlignment="1">
      <alignment horizontal="center" vertical="top"/>
    </xf>
    <xf numFmtId="0" fontId="15" fillId="12" borderId="12" xfId="0" applyFont="1" applyFill="1" applyBorder="1" applyAlignment="1">
      <alignment horizontal="center" vertical="top" wrapText="1"/>
    </xf>
    <xf numFmtId="0" fontId="15" fillId="12" borderId="12" xfId="0" applyFont="1" applyFill="1" applyBorder="1" applyAlignment="1">
      <alignment horizontal="center" vertical="top"/>
    </xf>
    <xf numFmtId="0" fontId="15" fillId="12" borderId="5" xfId="0" applyFont="1" applyFill="1" applyBorder="1" applyAlignment="1">
      <alignment horizontal="right" vertical="top"/>
    </xf>
    <xf numFmtId="2" fontId="15" fillId="12" borderId="1" xfId="0" applyNumberFormat="1" applyFont="1" applyFill="1" applyBorder="1" applyAlignment="1">
      <alignment horizontal="right" vertical="top" wrapText="1"/>
    </xf>
    <xf numFmtId="0" fontId="15" fillId="12" borderId="1" xfId="0" applyFont="1" applyFill="1" applyBorder="1" applyAlignment="1">
      <alignment horizontal="right" vertical="top" wrapText="1"/>
    </xf>
    <xf numFmtId="0" fontId="32" fillId="0" borderId="0" xfId="0" applyFont="1"/>
    <xf numFmtId="0" fontId="15" fillId="12" borderId="15" xfId="0" applyNumberFormat="1" applyFont="1" applyFill="1" applyBorder="1" applyAlignment="1">
      <alignment horizontal="center" vertical="top"/>
    </xf>
    <xf numFmtId="0" fontId="15" fillId="12" borderId="2" xfId="0" applyFont="1" applyFill="1" applyBorder="1" applyAlignment="1">
      <alignment horizontal="center" vertical="top" wrapText="1"/>
    </xf>
    <xf numFmtId="0" fontId="15" fillId="12" borderId="2" xfId="0" applyFont="1" applyFill="1" applyBorder="1" applyAlignment="1">
      <alignment horizontal="center" vertical="top"/>
    </xf>
    <xf numFmtId="0" fontId="15" fillId="12" borderId="16" xfId="0" applyFont="1" applyFill="1" applyBorder="1" applyAlignment="1">
      <alignment horizontal="right" vertical="top"/>
    </xf>
    <xf numFmtId="168" fontId="12" fillId="0" borderId="1" xfId="1" applyNumberFormat="1" applyFont="1" applyFill="1" applyBorder="1" applyAlignment="1" applyProtection="1">
      <alignment horizontal="right" vertical="top" wrapText="1"/>
    </xf>
    <xf numFmtId="168" fontId="3" fillId="0" borderId="1" xfId="0" applyNumberFormat="1" applyFont="1" applyBorder="1" applyAlignment="1">
      <alignment horizontal="right" vertical="top" wrapText="1"/>
    </xf>
    <xf numFmtId="168" fontId="3" fillId="0" borderId="9" xfId="0" applyNumberFormat="1" applyFont="1" applyBorder="1" applyAlignment="1">
      <alignment horizontal="right" vertical="top" wrapText="1"/>
    </xf>
    <xf numFmtId="168" fontId="3" fillId="0" borderId="8" xfId="0" applyNumberFormat="1" applyFont="1" applyBorder="1" applyAlignment="1">
      <alignment horizontal="right" vertical="top" wrapText="1"/>
    </xf>
    <xf numFmtId="2" fontId="2" fillId="2" borderId="7" xfId="0" quotePrefix="1" applyNumberFormat="1" applyFont="1" applyFill="1" applyBorder="1" applyAlignment="1">
      <alignment horizontal="right" vertical="top"/>
    </xf>
    <xf numFmtId="168" fontId="3" fillId="2" borderId="7" xfId="0" quotePrefix="1" applyNumberFormat="1" applyFont="1" applyFill="1" applyBorder="1" applyAlignment="1">
      <alignment horizontal="right" vertical="top"/>
    </xf>
    <xf numFmtId="168" fontId="3" fillId="0" borderId="8" xfId="0" applyNumberFormat="1" applyFont="1" applyBorder="1" applyAlignment="1">
      <alignment horizontal="right" vertical="top" wrapText="1"/>
    </xf>
    <xf numFmtId="168" fontId="34" fillId="0" borderId="8" xfId="1" applyNumberFormat="1" applyFont="1" applyFill="1" applyBorder="1" applyAlignment="1" applyProtection="1">
      <alignment horizontal="right" vertical="top" wrapText="1"/>
    </xf>
    <xf numFmtId="168" fontId="34" fillId="0" borderId="10" xfId="1" applyNumberFormat="1" applyFont="1" applyFill="1" applyBorder="1" applyAlignment="1" applyProtection="1">
      <alignment horizontal="right" vertical="top" wrapText="1"/>
    </xf>
    <xf numFmtId="168" fontId="34" fillId="0" borderId="9" xfId="1" applyNumberFormat="1" applyFont="1" applyFill="1" applyBorder="1" applyAlignment="1" applyProtection="1">
      <alignment horizontal="right" vertical="top" wrapText="1"/>
    </xf>
    <xf numFmtId="168" fontId="34" fillId="0" borderId="1" xfId="1" applyNumberFormat="1" applyFont="1" applyFill="1" applyBorder="1" applyAlignment="1" applyProtection="1">
      <alignment horizontal="right" vertical="top" wrapText="1"/>
    </xf>
    <xf numFmtId="168" fontId="3" fillId="0" borderId="1" xfId="0" applyNumberFormat="1" applyFont="1" applyFill="1" applyBorder="1" applyAlignment="1">
      <alignment horizontal="right" vertical="top" wrapText="1"/>
    </xf>
    <xf numFmtId="168" fontId="12" fillId="0" borderId="9" xfId="1" applyNumberFormat="1" applyFont="1" applyFill="1" applyBorder="1" applyAlignment="1" applyProtection="1">
      <alignment horizontal="right" vertical="top" wrapText="1"/>
    </xf>
    <xf numFmtId="168" fontId="12" fillId="0" borderId="8" xfId="1" applyNumberFormat="1" applyFont="1" applyFill="1" applyBorder="1" applyAlignment="1" applyProtection="1">
      <alignment horizontal="right" vertical="top" wrapText="1"/>
    </xf>
    <xf numFmtId="168" fontId="34" fillId="0" borderId="9" xfId="1" applyNumberFormat="1" applyFont="1" applyFill="1" applyBorder="1" applyAlignment="1" applyProtection="1">
      <alignment horizontal="right" vertical="top" wrapText="1"/>
    </xf>
    <xf numFmtId="168" fontId="12" fillId="0" borderId="8" xfId="1" applyNumberFormat="1" applyFont="1" applyFill="1" applyBorder="1" applyAlignment="1" applyProtection="1">
      <alignment horizontal="right" vertical="top" wrapText="1"/>
    </xf>
    <xf numFmtId="168" fontId="12" fillId="0" borderId="9" xfId="1" applyNumberFormat="1" applyFont="1" applyFill="1" applyBorder="1" applyAlignment="1" applyProtection="1">
      <alignment horizontal="right" vertical="top" wrapText="1"/>
    </xf>
    <xf numFmtId="168" fontId="34" fillId="0" borderId="1" xfId="1" applyNumberFormat="1" applyFont="1" applyFill="1" applyBorder="1" applyAlignment="1" applyProtection="1">
      <alignment horizontal="right" vertical="top" wrapText="1"/>
    </xf>
    <xf numFmtId="168" fontId="3" fillId="0" borderId="1" xfId="1" applyNumberFormat="1" applyFont="1" applyFill="1" applyBorder="1" applyAlignment="1" applyProtection="1">
      <alignment horizontal="right" vertical="top" wrapText="1"/>
    </xf>
    <xf numFmtId="168" fontId="3" fillId="0" borderId="13" xfId="1" applyNumberFormat="1" applyFont="1" applyFill="1" applyBorder="1" applyAlignment="1" applyProtection="1">
      <alignment horizontal="right" vertical="top" wrapText="1"/>
    </xf>
    <xf numFmtId="168" fontId="3" fillId="0" borderId="8" xfId="1" applyNumberFormat="1" applyFont="1" applyFill="1" applyBorder="1" applyAlignment="1" applyProtection="1">
      <alignment horizontal="right" vertical="top" wrapText="1"/>
      <protection locked="0"/>
    </xf>
    <xf numFmtId="168" fontId="3" fillId="0" borderId="1" xfId="1" applyNumberFormat="1" applyFont="1" applyFill="1" applyBorder="1" applyAlignment="1" applyProtection="1">
      <alignment horizontal="right" vertical="top" wrapText="1"/>
      <protection locked="0"/>
    </xf>
    <xf numFmtId="0" fontId="11" fillId="15" borderId="12" xfId="0" applyFont="1" applyFill="1" applyBorder="1" applyAlignment="1">
      <alignment horizontal="center" vertical="top" wrapText="1"/>
    </xf>
    <xf numFmtId="0" fontId="11" fillId="15" borderId="12" xfId="0" applyFont="1" applyFill="1" applyBorder="1" applyAlignment="1">
      <alignment horizontal="center" vertical="top"/>
    </xf>
    <xf numFmtId="0" fontId="15" fillId="15" borderId="5" xfId="0" applyFont="1" applyFill="1" applyBorder="1" applyAlignment="1">
      <alignment horizontal="right" vertical="top"/>
    </xf>
    <xf numFmtId="2" fontId="15" fillId="15" borderId="1" xfId="0" applyNumberFormat="1" applyFont="1" applyFill="1" applyBorder="1" applyAlignment="1">
      <alignment horizontal="right" vertical="top" wrapText="1"/>
    </xf>
    <xf numFmtId="168" fontId="15" fillId="15" borderId="1" xfId="0" applyNumberFormat="1" applyFont="1" applyFill="1" applyBorder="1" applyAlignment="1">
      <alignment horizontal="right" vertical="top" wrapText="1"/>
    </xf>
    <xf numFmtId="0" fontId="11" fillId="15" borderId="2" xfId="0" applyFont="1" applyFill="1" applyBorder="1" applyAlignment="1">
      <alignment horizontal="center" vertical="top" wrapText="1"/>
    </xf>
    <xf numFmtId="0" fontId="11" fillId="15" borderId="2" xfId="0" applyFont="1" applyFill="1" applyBorder="1" applyAlignment="1">
      <alignment horizontal="center" vertical="top"/>
    </xf>
    <xf numFmtId="0" fontId="12" fillId="15" borderId="16" xfId="0" applyFont="1" applyFill="1" applyBorder="1" applyAlignment="1">
      <alignment horizontal="right" vertical="top"/>
    </xf>
    <xf numFmtId="16" fontId="1" fillId="0" borderId="8" xfId="0" quotePrefix="1" applyNumberFormat="1" applyFont="1" applyBorder="1" applyAlignment="1">
      <alignment horizontal="center" vertical="top"/>
    </xf>
    <xf numFmtId="168" fontId="34" fillId="0" borderId="10" xfId="1" applyNumberFormat="1" applyFont="1" applyFill="1" applyBorder="1" applyAlignment="1" applyProtection="1">
      <alignment vertical="top" wrapText="1"/>
    </xf>
    <xf numFmtId="0" fontId="13" fillId="0" borderId="8" xfId="1" applyFont="1" applyFill="1" applyBorder="1" applyAlignment="1" applyProtection="1">
      <alignment vertical="top" wrapText="1"/>
    </xf>
    <xf numFmtId="0" fontId="13" fillId="0" borderId="8" xfId="0" quotePrefix="1" applyNumberFormat="1" applyFont="1" applyFill="1" applyBorder="1" applyAlignment="1">
      <alignment horizontal="center" vertical="top"/>
    </xf>
    <xf numFmtId="0" fontId="11" fillId="15" borderId="14" xfId="0" applyNumberFormat="1" applyFont="1" applyFill="1" applyBorder="1" applyAlignment="1">
      <alignment horizontal="center" vertical="top"/>
    </xf>
    <xf numFmtId="0" fontId="11" fillId="15" borderId="15" xfId="0" applyNumberFormat="1" applyFont="1" applyFill="1" applyBorder="1" applyAlignment="1">
      <alignment horizontal="center" vertical="top"/>
    </xf>
    <xf numFmtId="168" fontId="3" fillId="0" borderId="1" xfId="0" applyNumberFormat="1" applyFont="1" applyBorder="1" applyAlignment="1">
      <alignment horizontal="right" vertical="top"/>
    </xf>
    <xf numFmtId="168" fontId="34" fillId="0" borderId="1" xfId="1" applyNumberFormat="1" applyFont="1" applyFill="1" applyBorder="1" applyAlignment="1" applyProtection="1">
      <alignment vertical="top" wrapText="1"/>
    </xf>
    <xf numFmtId="168" fontId="3" fillId="0" borderId="1" xfId="0" applyNumberFormat="1" applyFont="1" applyFill="1" applyBorder="1" applyAlignment="1">
      <alignment vertical="top" wrapText="1"/>
    </xf>
    <xf numFmtId="0" fontId="12" fillId="15" borderId="1" xfId="0" applyFont="1" applyFill="1" applyBorder="1" applyAlignment="1">
      <alignment horizontal="right" vertical="top" wrapText="1"/>
    </xf>
    <xf numFmtId="2" fontId="2" fillId="0" borderId="1" xfId="0" applyNumberFormat="1" applyFont="1" applyFill="1" applyBorder="1" applyAlignment="1">
      <alignment horizontal="right" vertical="top"/>
    </xf>
    <xf numFmtId="1" fontId="3" fillId="0" borderId="1" xfId="0" applyNumberFormat="1" applyFont="1" applyFill="1" applyBorder="1" applyAlignment="1">
      <alignment horizontal="right" vertical="top"/>
    </xf>
    <xf numFmtId="0" fontId="15" fillId="12" borderId="6" xfId="0" applyFont="1" applyFill="1" applyBorder="1" applyAlignment="1">
      <alignment horizontal="right" vertical="top" wrapText="1"/>
    </xf>
    <xf numFmtId="168" fontId="12" fillId="0" borderId="6" xfId="1" applyNumberFormat="1" applyFont="1" applyFill="1" applyBorder="1" applyAlignment="1" applyProtection="1">
      <alignment horizontal="right" vertical="top" wrapText="1"/>
    </xf>
    <xf numFmtId="168" fontId="3" fillId="0" borderId="6" xfId="0" applyNumberFormat="1" applyFont="1" applyBorder="1" applyAlignment="1">
      <alignment horizontal="right" vertical="top" wrapText="1"/>
    </xf>
    <xf numFmtId="168" fontId="3" fillId="0" borderId="15" xfId="0" applyNumberFormat="1" applyFont="1" applyBorder="1" applyAlignment="1">
      <alignment horizontal="right" vertical="top" wrapText="1"/>
    </xf>
    <xf numFmtId="168" fontId="3" fillId="0" borderId="14" xfId="0" applyNumberFormat="1" applyFont="1" applyBorder="1" applyAlignment="1">
      <alignment horizontal="right" vertical="top" wrapText="1"/>
    </xf>
    <xf numFmtId="168" fontId="3" fillId="0" borderId="6" xfId="0" applyNumberFormat="1" applyFont="1" applyFill="1" applyBorder="1" applyAlignment="1">
      <alignment horizontal="right" vertical="top" wrapText="1"/>
    </xf>
    <xf numFmtId="168" fontId="3" fillId="0" borderId="6" xfId="0" applyNumberFormat="1" applyFont="1" applyBorder="1" applyAlignment="1">
      <alignment horizontal="right" vertical="top"/>
    </xf>
    <xf numFmtId="168" fontId="34" fillId="0" borderId="6" xfId="1" applyNumberFormat="1" applyFont="1" applyFill="1" applyBorder="1" applyAlignment="1" applyProtection="1">
      <alignment horizontal="right" vertical="top" wrapText="1"/>
    </xf>
    <xf numFmtId="168" fontId="34" fillId="0" borderId="15" xfId="1" applyNumberFormat="1" applyFont="1" applyFill="1" applyBorder="1" applyAlignment="1" applyProtection="1">
      <alignment horizontal="right" vertical="top" wrapText="1"/>
    </xf>
    <xf numFmtId="168" fontId="12" fillId="0" borderId="15" xfId="1" applyNumberFormat="1" applyFont="1" applyFill="1" applyBorder="1" applyAlignment="1" applyProtection="1">
      <alignment horizontal="right" vertical="top" wrapText="1"/>
    </xf>
    <xf numFmtId="168" fontId="34" fillId="0" borderId="20" xfId="1" applyNumberFormat="1" applyFont="1" applyFill="1" applyBorder="1" applyAlignment="1" applyProtection="1">
      <alignment horizontal="right" vertical="top" wrapText="1"/>
    </xf>
    <xf numFmtId="168" fontId="34" fillId="0" borderId="14" xfId="1" applyNumberFormat="1" applyFont="1" applyFill="1" applyBorder="1" applyAlignment="1" applyProtection="1">
      <alignment horizontal="right" vertical="top" wrapText="1"/>
    </xf>
    <xf numFmtId="168" fontId="12" fillId="0" borderId="14" xfId="1" applyNumberFormat="1" applyFont="1" applyFill="1" applyBorder="1" applyAlignment="1" applyProtection="1">
      <alignment horizontal="right" vertical="top" wrapText="1"/>
    </xf>
    <xf numFmtId="168" fontId="34" fillId="0" borderId="6" xfId="1" applyNumberFormat="1" applyFont="1" applyFill="1" applyBorder="1" applyAlignment="1" applyProtection="1">
      <alignment vertical="top" wrapText="1"/>
    </xf>
    <xf numFmtId="168" fontId="34" fillId="0" borderId="20" xfId="1" applyNumberFormat="1" applyFont="1" applyFill="1" applyBorder="1" applyAlignment="1" applyProtection="1">
      <alignment vertical="top" wrapText="1"/>
    </xf>
    <xf numFmtId="168" fontId="3" fillId="0" borderId="6" xfId="0" applyNumberFormat="1" applyFont="1" applyFill="1" applyBorder="1" applyAlignment="1">
      <alignment vertical="top" wrapText="1"/>
    </xf>
    <xf numFmtId="168" fontId="3" fillId="0" borderId="6" xfId="1" applyNumberFormat="1" applyFont="1" applyFill="1" applyBorder="1" applyAlignment="1" applyProtection="1">
      <alignment horizontal="right" vertical="top" wrapText="1"/>
    </xf>
    <xf numFmtId="168" fontId="3" fillId="0" borderId="31" xfId="1" applyNumberFormat="1" applyFont="1" applyFill="1" applyBorder="1" applyAlignment="1" applyProtection="1">
      <alignment horizontal="right" vertical="top" wrapText="1"/>
    </xf>
    <xf numFmtId="168" fontId="3" fillId="0" borderId="14" xfId="1" applyNumberFormat="1" applyFont="1" applyFill="1" applyBorder="1" applyAlignment="1" applyProtection="1">
      <alignment horizontal="right" vertical="top" wrapText="1"/>
      <protection locked="0"/>
    </xf>
    <xf numFmtId="168" fontId="3" fillId="0" borderId="6" xfId="1" applyNumberFormat="1" applyFont="1" applyFill="1" applyBorder="1" applyAlignment="1" applyProtection="1">
      <alignment horizontal="right" vertical="top" wrapText="1"/>
      <protection locked="0"/>
    </xf>
    <xf numFmtId="168" fontId="15" fillId="15" borderId="6" xfId="0" applyNumberFormat="1" applyFont="1" applyFill="1" applyBorder="1" applyAlignment="1">
      <alignment horizontal="right" vertical="top" wrapText="1"/>
    </xf>
    <xf numFmtId="0" fontId="12" fillId="15" borderId="6" xfId="0" applyFont="1" applyFill="1" applyBorder="1" applyAlignment="1">
      <alignment horizontal="right" vertical="top" wrapText="1"/>
    </xf>
    <xf numFmtId="168" fontId="3" fillId="2" borderId="1" xfId="0" quotePrefix="1" applyNumberFormat="1" applyFont="1" applyFill="1" applyBorder="1" applyAlignment="1">
      <alignment horizontal="right" vertical="top"/>
    </xf>
    <xf numFmtId="0" fontId="13" fillId="0" borderId="8" xfId="1" applyFont="1" applyFill="1" applyBorder="1" applyAlignment="1" applyProtection="1">
      <alignment vertical="top" wrapText="1"/>
    </xf>
    <xf numFmtId="0" fontId="35" fillId="0" borderId="0" xfId="0" applyFont="1" applyProtection="1"/>
    <xf numFmtId="3" fontId="2" fillId="0" borderId="1" xfId="0" applyNumberFormat="1" applyFont="1" applyFill="1" applyBorder="1" applyAlignment="1" applyProtection="1">
      <alignment horizontal="right" vertical="top"/>
    </xf>
    <xf numFmtId="3" fontId="2" fillId="0" borderId="8" xfId="0" applyNumberFormat="1" applyFont="1" applyFill="1" applyBorder="1" applyAlignment="1" applyProtection="1">
      <alignment horizontal="right" vertical="top"/>
      <protection locked="0"/>
    </xf>
    <xf numFmtId="0" fontId="14" fillId="0" borderId="9" xfId="1" applyNumberFormat="1" applyFont="1" applyFill="1" applyBorder="1" applyAlignment="1" applyProtection="1">
      <alignment vertical="top" wrapText="1"/>
    </xf>
    <xf numFmtId="0" fontId="1" fillId="0" borderId="8" xfId="0" applyNumberFormat="1" applyFont="1" applyBorder="1" applyAlignment="1">
      <alignment horizontal="center" vertical="top"/>
    </xf>
    <xf numFmtId="0" fontId="1" fillId="0" borderId="9" xfId="0" applyNumberFormat="1" applyFont="1" applyBorder="1" applyAlignment="1">
      <alignment horizontal="center" vertical="top"/>
    </xf>
    <xf numFmtId="0" fontId="3" fillId="0" borderId="1" xfId="0" applyNumberFormat="1" applyFont="1" applyBorder="1" applyAlignment="1" applyProtection="1">
      <alignment horizontal="left" vertical="top" wrapText="1"/>
      <protection locked="0"/>
    </xf>
    <xf numFmtId="3" fontId="2" fillId="8" borderId="8" xfId="0" applyNumberFormat="1" applyFont="1" applyFill="1" applyBorder="1" applyAlignment="1" applyProtection="1">
      <alignment horizontal="right" vertical="top"/>
    </xf>
    <xf numFmtId="165" fontId="2" fillId="0" borderId="1" xfId="0" applyNumberFormat="1" applyFont="1" applyFill="1" applyBorder="1" applyAlignment="1" applyProtection="1">
      <alignment vertical="top"/>
    </xf>
    <xf numFmtId="0" fontId="3" fillId="0" borderId="1" xfId="0" applyNumberFormat="1" applyFont="1" applyBorder="1" applyAlignment="1" applyProtection="1">
      <alignment horizontal="left" vertical="top" wrapText="1"/>
      <protection locked="0"/>
    </xf>
    <xf numFmtId="0" fontId="13" fillId="0" borderId="8" xfId="1" applyFont="1" applyFill="1" applyBorder="1" applyAlignment="1" applyProtection="1">
      <alignment horizontal="left" vertical="top" wrapText="1"/>
    </xf>
    <xf numFmtId="0" fontId="13" fillId="0" borderId="9" xfId="1" applyFont="1" applyFill="1" applyBorder="1" applyAlignment="1" applyProtection="1">
      <alignment horizontal="left" vertical="top" wrapText="1"/>
    </xf>
    <xf numFmtId="0" fontId="14" fillId="0" borderId="8" xfId="1" applyFont="1" applyFill="1" applyBorder="1" applyAlignment="1" applyProtection="1">
      <alignment horizontal="left" vertical="top" wrapText="1"/>
    </xf>
    <xf numFmtId="0" fontId="14" fillId="0" borderId="9" xfId="1" applyFont="1" applyFill="1" applyBorder="1" applyAlignment="1" applyProtection="1">
      <alignment horizontal="left" vertical="top" wrapText="1"/>
    </xf>
    <xf numFmtId="0" fontId="3" fillId="0" borderId="9" xfId="0" applyNumberFormat="1" applyFont="1" applyBorder="1" applyAlignment="1" applyProtection="1">
      <alignment horizontal="left" vertical="top" wrapText="1"/>
      <protection locked="0"/>
    </xf>
    <xf numFmtId="0" fontId="3" fillId="0" borderId="1" xfId="0" applyNumberFormat="1" applyFont="1" applyBorder="1" applyAlignment="1" applyProtection="1">
      <alignment horizontal="left" vertical="top" wrapText="1"/>
      <protection locked="0"/>
    </xf>
    <xf numFmtId="0" fontId="13" fillId="0" borderId="9" xfId="1" applyNumberFormat="1" applyFont="1" applyFill="1" applyBorder="1" applyAlignment="1" applyProtection="1">
      <alignment horizontal="left" vertical="top" wrapText="1"/>
    </xf>
    <xf numFmtId="0" fontId="13" fillId="0" borderId="8" xfId="1" applyFont="1" applyFill="1" applyBorder="1" applyAlignment="1" applyProtection="1">
      <alignment vertical="top" wrapText="1"/>
    </xf>
    <xf numFmtId="0" fontId="13" fillId="0" borderId="9" xfId="1" applyFont="1" applyFill="1" applyBorder="1" applyAlignment="1" applyProtection="1">
      <alignment vertical="top" wrapText="1"/>
    </xf>
    <xf numFmtId="3" fontId="2" fillId="0" borderId="1" xfId="0" applyNumberFormat="1" applyFont="1" applyFill="1" applyBorder="1" applyAlignment="1" applyProtection="1">
      <alignment horizontal="right" vertical="top"/>
    </xf>
    <xf numFmtId="2" fontId="2" fillId="0" borderId="8" xfId="0" applyNumberFormat="1" applyFont="1" applyBorder="1" applyAlignment="1" applyProtection="1">
      <alignment vertical="top"/>
      <protection locked="0"/>
    </xf>
    <xf numFmtId="2" fontId="2" fillId="0" borderId="9" xfId="0" applyNumberFormat="1" applyFont="1" applyBorder="1" applyAlignment="1" applyProtection="1">
      <alignment vertical="top"/>
      <protection locked="0"/>
    </xf>
    <xf numFmtId="2" fontId="2" fillId="0" borderId="8" xfId="0" applyNumberFormat="1" applyFont="1" applyBorder="1" applyAlignment="1" applyProtection="1">
      <alignment horizontal="right" vertical="top"/>
      <protection locked="0"/>
    </xf>
    <xf numFmtId="2" fontId="2" fillId="0" borderId="9" xfId="0" applyNumberFormat="1" applyFont="1" applyBorder="1" applyAlignment="1" applyProtection="1">
      <alignment horizontal="right" vertical="top"/>
      <protection locked="0"/>
    </xf>
    <xf numFmtId="2" fontId="2" fillId="0" borderId="10" xfId="0" applyNumberFormat="1" applyFont="1" applyBorder="1" applyAlignment="1" applyProtection="1">
      <alignment horizontal="right" vertical="top"/>
      <protection locked="0"/>
    </xf>
    <xf numFmtId="3" fontId="2" fillId="0" borderId="9" xfId="0" applyNumberFormat="1" applyFont="1" applyFill="1" applyBorder="1" applyAlignment="1" applyProtection="1">
      <alignment horizontal="right" vertical="top"/>
      <protection locked="0"/>
    </xf>
    <xf numFmtId="2" fontId="2" fillId="0" borderId="10" xfId="0" applyNumberFormat="1" applyFont="1" applyBorder="1" applyAlignment="1" applyProtection="1">
      <alignment vertical="top"/>
      <protection locked="0"/>
    </xf>
    <xf numFmtId="3" fontId="2" fillId="0" borderId="8" xfId="0" applyNumberFormat="1" applyFont="1" applyFill="1" applyBorder="1" applyAlignment="1" applyProtection="1">
      <alignment horizontal="right" vertical="top"/>
      <protection locked="0"/>
    </xf>
    <xf numFmtId="0" fontId="8" fillId="0" borderId="0" xfId="0" applyFont="1" applyAlignment="1" applyProtection="1">
      <alignment vertical="top"/>
    </xf>
    <xf numFmtId="3" fontId="2" fillId="0" borderId="8" xfId="0" applyNumberFormat="1" applyFont="1" applyFill="1" applyBorder="1" applyAlignment="1" applyProtection="1">
      <alignment horizontal="right" vertical="top"/>
    </xf>
    <xf numFmtId="0" fontId="1" fillId="0" borderId="1" xfId="0" applyFont="1" applyFill="1" applyBorder="1" applyAlignment="1">
      <alignment horizontal="left" vertical="top"/>
    </xf>
    <xf numFmtId="2" fontId="1" fillId="0" borderId="8" xfId="0" applyNumberFormat="1" applyFont="1" applyFill="1" applyBorder="1" applyAlignment="1">
      <alignment vertical="top"/>
    </xf>
    <xf numFmtId="2" fontId="1" fillId="0" borderId="9" xfId="0" applyNumberFormat="1" applyFont="1" applyFill="1" applyBorder="1" applyAlignment="1">
      <alignment vertical="top"/>
    </xf>
    <xf numFmtId="3" fontId="14" fillId="0" borderId="8" xfId="1" applyNumberFormat="1" applyFont="1" applyFill="1" applyBorder="1" applyAlignment="1" applyProtection="1">
      <alignment vertical="top" wrapText="1"/>
    </xf>
    <xf numFmtId="3" fontId="14" fillId="0" borderId="9" xfId="1" applyNumberFormat="1" applyFont="1" applyFill="1" applyBorder="1" applyAlignment="1" applyProtection="1">
      <alignment vertical="top" wrapText="1"/>
    </xf>
    <xf numFmtId="0" fontId="1" fillId="0" borderId="8" xfId="0" applyFont="1" applyFill="1" applyBorder="1" applyAlignment="1">
      <alignment horizontal="left" vertical="top"/>
    </xf>
    <xf numFmtId="0" fontId="1" fillId="0" borderId="9" xfId="0" applyFont="1" applyFill="1" applyBorder="1" applyAlignment="1">
      <alignment horizontal="left" vertical="top"/>
    </xf>
    <xf numFmtId="0" fontId="1" fillId="6" borderId="8" xfId="0" applyFont="1" applyFill="1" applyBorder="1" applyAlignment="1" applyProtection="1">
      <alignment horizontal="left" vertical="top"/>
      <protection locked="0"/>
    </xf>
    <xf numFmtId="0" fontId="1" fillId="6" borderId="9" xfId="0" applyFont="1" applyFill="1" applyBorder="1" applyAlignment="1" applyProtection="1">
      <alignment horizontal="left" vertical="top"/>
      <protection locked="0"/>
    </xf>
    <xf numFmtId="3" fontId="2" fillId="0" borderId="8" xfId="0" applyNumberFormat="1" applyFont="1" applyFill="1" applyBorder="1" applyAlignment="1" applyProtection="1">
      <alignment horizontal="right" vertical="top"/>
      <protection locked="0"/>
    </xf>
    <xf numFmtId="3" fontId="2" fillId="0" borderId="9" xfId="0" applyNumberFormat="1" applyFont="1" applyFill="1" applyBorder="1" applyAlignment="1" applyProtection="1">
      <alignment horizontal="right" vertical="top"/>
      <protection locked="0"/>
    </xf>
    <xf numFmtId="0" fontId="14" fillId="0" borderId="8" xfId="1" applyFont="1" applyFill="1" applyBorder="1" applyAlignment="1" applyProtection="1">
      <alignment horizontal="left" vertical="top" wrapText="1"/>
    </xf>
    <xf numFmtId="0" fontId="14" fillId="0" borderId="9" xfId="1" applyFont="1" applyFill="1" applyBorder="1" applyAlignment="1" applyProtection="1">
      <alignment horizontal="left" vertical="top" wrapText="1"/>
    </xf>
    <xf numFmtId="0" fontId="1" fillId="0" borderId="8" xfId="0" applyFont="1" applyBorder="1" applyAlignment="1">
      <alignment horizontal="center" vertical="top"/>
    </xf>
    <xf numFmtId="0" fontId="1" fillId="0" borderId="10" xfId="0" applyFont="1" applyBorder="1" applyAlignment="1">
      <alignment horizontal="center" vertical="top"/>
    </xf>
    <xf numFmtId="0" fontId="1" fillId="0" borderId="9" xfId="0" applyFont="1" applyBorder="1" applyAlignment="1">
      <alignment horizontal="center" vertical="top"/>
    </xf>
    <xf numFmtId="0" fontId="13" fillId="0" borderId="8" xfId="1" applyFont="1" applyFill="1" applyBorder="1" applyAlignment="1" applyProtection="1">
      <alignment horizontal="left" vertical="top" wrapText="1"/>
    </xf>
    <xf numFmtId="0" fontId="13" fillId="0" borderId="9" xfId="1" applyFont="1" applyFill="1" applyBorder="1" applyAlignment="1" applyProtection="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2" fontId="1" fillId="0" borderId="8" xfId="0" applyNumberFormat="1" applyFont="1" applyFill="1" applyBorder="1" applyAlignment="1">
      <alignment horizontal="right" vertical="top"/>
    </xf>
    <xf numFmtId="2" fontId="1" fillId="0" borderId="9" xfId="0" applyNumberFormat="1" applyFont="1" applyFill="1" applyBorder="1" applyAlignment="1">
      <alignment horizontal="right" vertical="top"/>
    </xf>
    <xf numFmtId="3" fontId="1" fillId="0" borderId="8" xfId="0" applyNumberFormat="1" applyFont="1" applyFill="1" applyBorder="1" applyAlignment="1">
      <alignment horizontal="right" vertical="top"/>
    </xf>
    <xf numFmtId="3" fontId="1" fillId="0" borderId="9" xfId="0" applyNumberFormat="1" applyFont="1" applyFill="1" applyBorder="1" applyAlignment="1">
      <alignment horizontal="right" vertical="top"/>
    </xf>
    <xf numFmtId="0" fontId="1" fillId="0" borderId="8" xfId="0" applyFont="1" applyFill="1" applyBorder="1" applyAlignment="1">
      <alignment horizontal="right" vertical="top"/>
    </xf>
    <xf numFmtId="0" fontId="1" fillId="0" borderId="9" xfId="0" applyFont="1" applyFill="1" applyBorder="1" applyAlignment="1">
      <alignment horizontal="right" vertical="top"/>
    </xf>
    <xf numFmtId="0" fontId="1" fillId="0" borderId="10" xfId="0" applyFont="1" applyFill="1" applyBorder="1" applyAlignment="1">
      <alignment horizontal="left" vertical="top" wrapText="1"/>
    </xf>
    <xf numFmtId="0" fontId="13" fillId="0" borderId="10" xfId="1" applyFont="1" applyFill="1" applyBorder="1" applyAlignment="1" applyProtection="1">
      <alignment horizontal="left" vertical="top" wrapText="1"/>
    </xf>
    <xf numFmtId="0" fontId="1" fillId="0" borderId="10" xfId="0" applyFont="1" applyFill="1" applyBorder="1" applyAlignment="1">
      <alignment horizontal="right" vertical="top"/>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3" fontId="2" fillId="0" borderId="8" xfId="0" applyNumberFormat="1" applyFont="1" applyFill="1" applyBorder="1" applyAlignment="1" applyProtection="1">
      <alignment vertical="top"/>
    </xf>
    <xf numFmtId="3" fontId="2" fillId="0" borderId="9" xfId="0" applyNumberFormat="1" applyFont="1" applyFill="1" applyBorder="1" applyAlignment="1" applyProtection="1">
      <alignment vertical="top"/>
    </xf>
    <xf numFmtId="2" fontId="2" fillId="0" borderId="8" xfId="0" applyNumberFormat="1" applyFont="1" applyBorder="1" applyAlignment="1" applyProtection="1">
      <alignment vertical="top"/>
      <protection locked="0"/>
    </xf>
    <xf numFmtId="2" fontId="2" fillId="0" borderId="9" xfId="0" applyNumberFormat="1" applyFont="1" applyBorder="1" applyAlignment="1" applyProtection="1">
      <alignment vertical="top"/>
      <protection locked="0"/>
    </xf>
    <xf numFmtId="2" fontId="15" fillId="0" borderId="8" xfId="1" applyNumberFormat="1" applyFont="1" applyFill="1" applyBorder="1" applyAlignment="1" applyProtection="1">
      <alignment vertical="top" wrapText="1"/>
    </xf>
    <xf numFmtId="2" fontId="15" fillId="0" borderId="9" xfId="1" applyNumberFormat="1" applyFont="1" applyFill="1" applyBorder="1" applyAlignment="1" applyProtection="1">
      <alignment vertical="top" wrapText="1"/>
    </xf>
    <xf numFmtId="0" fontId="1" fillId="0" borderId="8" xfId="0" applyNumberFormat="1" applyFont="1" applyBorder="1" applyAlignment="1">
      <alignment horizontal="center" vertical="top"/>
    </xf>
    <xf numFmtId="0" fontId="1" fillId="0" borderId="9" xfId="0" applyNumberFormat="1" applyFont="1" applyBorder="1" applyAlignment="1">
      <alignment horizontal="center" vertical="top"/>
    </xf>
    <xf numFmtId="0" fontId="14" fillId="0" borderId="8" xfId="1" applyNumberFormat="1" applyFont="1" applyFill="1" applyBorder="1" applyAlignment="1" applyProtection="1">
      <alignment horizontal="left" vertical="top" wrapText="1"/>
    </xf>
    <xf numFmtId="0" fontId="14" fillId="0" borderId="9" xfId="1" applyNumberFormat="1" applyFont="1" applyFill="1" applyBorder="1" applyAlignment="1" applyProtection="1">
      <alignment horizontal="left" vertical="top" wrapText="1"/>
    </xf>
    <xf numFmtId="2" fontId="2" fillId="0" borderId="8" xfId="0" applyNumberFormat="1" applyFont="1" applyBorder="1" applyAlignment="1">
      <alignment horizontal="right" vertical="top"/>
    </xf>
    <xf numFmtId="2" fontId="2" fillId="0" borderId="9" xfId="0" applyNumberFormat="1" applyFont="1" applyBorder="1" applyAlignment="1">
      <alignment horizontal="right" vertical="top"/>
    </xf>
    <xf numFmtId="2" fontId="2" fillId="0" borderId="8" xfId="0" applyNumberFormat="1" applyFont="1" applyBorder="1" applyAlignment="1" applyProtection="1">
      <alignment horizontal="right" vertical="top"/>
      <protection locked="0"/>
    </xf>
    <xf numFmtId="2" fontId="2" fillId="0" borderId="9" xfId="0" applyNumberFormat="1" applyFont="1" applyBorder="1" applyAlignment="1" applyProtection="1">
      <alignment horizontal="right" vertical="top"/>
      <protection locked="0"/>
    </xf>
    <xf numFmtId="164" fontId="1" fillId="0" borderId="8" xfId="0" applyNumberFormat="1" applyFont="1" applyBorder="1" applyAlignment="1">
      <alignment horizontal="right" vertical="top"/>
    </xf>
    <xf numFmtId="164" fontId="1" fillId="0" borderId="9" xfId="0" applyNumberFormat="1" applyFont="1" applyBorder="1" applyAlignment="1">
      <alignment horizontal="right" vertical="top"/>
    </xf>
    <xf numFmtId="1" fontId="3" fillId="0" borderId="8" xfId="0" applyNumberFormat="1" applyFont="1" applyFill="1" applyBorder="1" applyAlignment="1">
      <alignment horizontal="right" vertical="top"/>
    </xf>
    <xf numFmtId="1" fontId="3" fillId="0" borderId="9" xfId="0" applyNumberFormat="1" applyFont="1" applyFill="1" applyBorder="1" applyAlignment="1">
      <alignment horizontal="right" vertical="top"/>
    </xf>
    <xf numFmtId="0" fontId="14" fillId="0" borderId="8" xfId="1" applyNumberFormat="1" applyFont="1" applyFill="1" applyBorder="1" applyAlignment="1" applyProtection="1">
      <alignment vertical="top" wrapText="1"/>
    </xf>
    <xf numFmtId="0" fontId="14" fillId="0" borderId="9" xfId="1" applyNumberFormat="1" applyFont="1" applyFill="1" applyBorder="1" applyAlignment="1" applyProtection="1">
      <alignment vertical="top" wrapText="1"/>
    </xf>
    <xf numFmtId="0" fontId="3" fillId="0" borderId="8" xfId="0" applyNumberFormat="1" applyFont="1" applyBorder="1" applyAlignment="1" applyProtection="1">
      <alignment horizontal="left" vertical="top" wrapText="1"/>
      <protection locked="0"/>
    </xf>
    <xf numFmtId="0" fontId="3" fillId="0" borderId="10" xfId="0" applyNumberFormat="1" applyFont="1" applyBorder="1" applyAlignment="1" applyProtection="1">
      <alignment horizontal="left" vertical="top" wrapText="1"/>
      <protection locked="0"/>
    </xf>
    <xf numFmtId="0" fontId="14" fillId="0" borderId="10" xfId="1" applyFont="1" applyFill="1" applyBorder="1" applyAlignment="1" applyProtection="1">
      <alignment horizontal="left" vertical="top" wrapText="1"/>
    </xf>
    <xf numFmtId="2" fontId="1" fillId="0" borderId="8" xfId="0" applyNumberFormat="1" applyFont="1" applyFill="1" applyBorder="1" applyAlignment="1">
      <alignment horizontal="left" vertical="top"/>
    </xf>
    <xf numFmtId="2" fontId="1" fillId="0" borderId="10" xfId="0" applyNumberFormat="1" applyFont="1" applyFill="1" applyBorder="1" applyAlignment="1">
      <alignment horizontal="left" vertical="top"/>
    </xf>
    <xf numFmtId="2" fontId="1" fillId="0" borderId="9" xfId="0" applyNumberFormat="1" applyFont="1" applyFill="1" applyBorder="1" applyAlignment="1">
      <alignment horizontal="left" vertical="top"/>
    </xf>
    <xf numFmtId="3" fontId="1" fillId="0" borderId="10" xfId="0" applyNumberFormat="1" applyFont="1" applyFill="1" applyBorder="1" applyAlignment="1">
      <alignment horizontal="right" vertical="top"/>
    </xf>
    <xf numFmtId="4" fontId="14" fillId="0" borderId="8" xfId="1" applyNumberFormat="1" applyFont="1" applyFill="1" applyBorder="1" applyAlignment="1" applyProtection="1">
      <alignment horizontal="right" vertical="top" wrapText="1"/>
    </xf>
    <xf numFmtId="4" fontId="14" fillId="0" borderId="10" xfId="1" applyNumberFormat="1" applyFont="1" applyFill="1" applyBorder="1" applyAlignment="1" applyProtection="1">
      <alignment horizontal="right" vertical="top" wrapText="1"/>
    </xf>
    <xf numFmtId="4" fontId="14" fillId="0" borderId="9" xfId="1" applyNumberFormat="1" applyFont="1" applyFill="1" applyBorder="1" applyAlignment="1" applyProtection="1">
      <alignment horizontal="right" vertical="top" wrapText="1"/>
    </xf>
    <xf numFmtId="0" fontId="1" fillId="6" borderId="10" xfId="0" applyFont="1" applyFill="1" applyBorder="1" applyAlignment="1" applyProtection="1">
      <alignment horizontal="left" vertical="top"/>
      <protection locked="0"/>
    </xf>
    <xf numFmtId="3" fontId="2" fillId="0" borderId="8" xfId="0" applyNumberFormat="1" applyFont="1" applyFill="1" applyBorder="1" applyAlignment="1" applyProtection="1">
      <alignment horizontal="right" vertical="top"/>
    </xf>
    <xf numFmtId="3" fontId="2" fillId="0" borderId="10" xfId="0" applyNumberFormat="1" applyFont="1" applyFill="1" applyBorder="1" applyAlignment="1" applyProtection="1">
      <alignment horizontal="right" vertical="top"/>
    </xf>
    <xf numFmtId="3" fontId="2" fillId="0" borderId="9" xfId="0" applyNumberFormat="1" applyFont="1" applyFill="1" applyBorder="1" applyAlignment="1" applyProtection="1">
      <alignment horizontal="right" vertical="top"/>
    </xf>
    <xf numFmtId="2" fontId="15" fillId="0" borderId="8" xfId="1" applyNumberFormat="1" applyFont="1" applyFill="1" applyBorder="1" applyAlignment="1" applyProtection="1">
      <alignment horizontal="right" vertical="top" wrapText="1"/>
    </xf>
    <xf numFmtId="2" fontId="15" fillId="0" borderId="10" xfId="1" applyNumberFormat="1" applyFont="1" applyFill="1" applyBorder="1" applyAlignment="1" applyProtection="1">
      <alignment horizontal="right" vertical="top" wrapText="1"/>
    </xf>
    <xf numFmtId="2" fontId="15" fillId="0" borderId="9" xfId="1" applyNumberFormat="1" applyFont="1" applyFill="1" applyBorder="1" applyAlignment="1" applyProtection="1">
      <alignment horizontal="right" vertical="top" wrapText="1"/>
    </xf>
    <xf numFmtId="0" fontId="3" fillId="0" borderId="9" xfId="0" applyNumberFormat="1" applyFont="1" applyBorder="1" applyAlignment="1" applyProtection="1">
      <alignment horizontal="left" vertical="top" wrapText="1"/>
      <protection locked="0"/>
    </xf>
    <xf numFmtId="2" fontId="13" fillId="0" borderId="10" xfId="1" applyNumberFormat="1" applyFont="1" applyFill="1" applyBorder="1" applyAlignment="1" applyProtection="1">
      <alignment horizontal="right" vertical="top" wrapText="1"/>
    </xf>
    <xf numFmtId="2" fontId="13" fillId="0" borderId="9" xfId="1" applyNumberFormat="1" applyFont="1" applyFill="1" applyBorder="1" applyAlignment="1" applyProtection="1">
      <alignment horizontal="right" vertical="top" wrapText="1"/>
    </xf>
    <xf numFmtId="3" fontId="2" fillId="0" borderId="10" xfId="0" applyNumberFormat="1" applyFont="1" applyFill="1" applyBorder="1" applyAlignment="1" applyProtection="1">
      <alignment horizontal="right" vertical="top"/>
      <protection locked="0"/>
    </xf>
    <xf numFmtId="2" fontId="2" fillId="0" borderId="10" xfId="0" applyNumberFormat="1" applyFont="1" applyBorder="1" applyAlignment="1" applyProtection="1">
      <alignment horizontal="right" vertical="top"/>
      <protection locked="0"/>
    </xf>
    <xf numFmtId="0" fontId="7" fillId="0" borderId="0" xfId="0" applyFont="1" applyBorder="1" applyAlignment="1">
      <alignment horizontal="left" vertical="center" wrapText="1"/>
    </xf>
    <xf numFmtId="0" fontId="7" fillId="0" borderId="0" xfId="0" applyFont="1" applyFill="1" applyBorder="1" applyAlignment="1" applyProtection="1">
      <alignment vertical="center"/>
      <protection locked="0"/>
    </xf>
    <xf numFmtId="0" fontId="7" fillId="0" borderId="3" xfId="0" applyFont="1" applyBorder="1" applyAlignment="1">
      <alignment horizontal="left" vertical="center" wrapText="1"/>
    </xf>
    <xf numFmtId="3" fontId="8" fillId="0" borderId="0" xfId="0" applyNumberFormat="1" applyFont="1" applyFill="1" applyBorder="1" applyAlignment="1">
      <alignment horizontal="center" vertical="center"/>
    </xf>
    <xf numFmtId="3" fontId="10" fillId="0" borderId="0" xfId="0" applyNumberFormat="1" applyFont="1" applyFill="1" applyBorder="1" applyAlignment="1" applyProtection="1">
      <alignment horizontal="center" vertical="center" wrapText="1"/>
      <protection locked="0"/>
    </xf>
    <xf numFmtId="3" fontId="2" fillId="8" borderId="8" xfId="0" applyNumberFormat="1" applyFont="1" applyFill="1" applyBorder="1" applyAlignment="1" applyProtection="1">
      <alignment horizontal="right" vertical="top"/>
    </xf>
    <xf numFmtId="3" fontId="2" fillId="8" borderId="10" xfId="0" applyNumberFormat="1" applyFont="1" applyFill="1" applyBorder="1" applyAlignment="1" applyProtection="1">
      <alignment horizontal="right" vertical="top"/>
    </xf>
    <xf numFmtId="3" fontId="2" fillId="8" borderId="9" xfId="0" applyNumberFormat="1" applyFont="1" applyFill="1" applyBorder="1" applyAlignment="1" applyProtection="1">
      <alignment horizontal="right" vertical="top"/>
    </xf>
    <xf numFmtId="2" fontId="2" fillId="0" borderId="8" xfId="0" applyNumberFormat="1" applyFont="1" applyFill="1" applyBorder="1" applyAlignment="1">
      <alignment horizontal="right" vertical="top"/>
    </xf>
    <xf numFmtId="2" fontId="2" fillId="0" borderId="10" xfId="0" applyNumberFormat="1" applyFont="1" applyFill="1" applyBorder="1" applyAlignment="1">
      <alignment horizontal="right" vertical="top"/>
    </xf>
    <xf numFmtId="2" fontId="2" fillId="0" borderId="9" xfId="0" applyNumberFormat="1" applyFont="1" applyFill="1" applyBorder="1" applyAlignment="1">
      <alignment horizontal="right" vertical="top"/>
    </xf>
    <xf numFmtId="164" fontId="1" fillId="0" borderId="10" xfId="0" applyNumberFormat="1" applyFont="1" applyBorder="1" applyAlignment="1">
      <alignment horizontal="right" vertical="top"/>
    </xf>
    <xf numFmtId="1" fontId="3" fillId="0" borderId="10" xfId="0" applyNumberFormat="1" applyFont="1" applyFill="1" applyBorder="1" applyAlignment="1">
      <alignment horizontal="right" vertical="top"/>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4" xfId="0" applyFont="1" applyFill="1" applyBorder="1" applyAlignment="1">
      <alignment horizontal="center" vertical="top" wrapText="1"/>
    </xf>
    <xf numFmtId="2" fontId="1" fillId="0" borderId="8" xfId="0" applyNumberFormat="1" applyFont="1" applyBorder="1" applyAlignment="1">
      <alignment vertical="top"/>
    </xf>
    <xf numFmtId="2" fontId="1" fillId="0" borderId="10" xfId="0" applyNumberFormat="1" applyFont="1" applyBorder="1" applyAlignment="1">
      <alignment vertical="top"/>
    </xf>
    <xf numFmtId="2" fontId="1" fillId="0" borderId="9" xfId="0" applyNumberFormat="1" applyFont="1" applyBorder="1" applyAlignment="1">
      <alignment vertical="top"/>
    </xf>
    <xf numFmtId="3" fontId="1" fillId="0" borderId="8" xfId="0" applyNumberFormat="1" applyFont="1" applyBorder="1" applyAlignment="1">
      <alignment vertical="top"/>
    </xf>
    <xf numFmtId="3" fontId="1" fillId="0" borderId="10" xfId="0" applyNumberFormat="1" applyFont="1" applyBorder="1" applyAlignment="1">
      <alignment vertical="top"/>
    </xf>
    <xf numFmtId="3" fontId="1" fillId="0" borderId="9" xfId="0" applyNumberFormat="1" applyFont="1" applyBorder="1" applyAlignment="1">
      <alignment vertical="top"/>
    </xf>
    <xf numFmtId="0" fontId="1" fillId="0" borderId="8" xfId="0" applyFont="1" applyBorder="1" applyAlignment="1">
      <alignment vertical="top"/>
    </xf>
    <xf numFmtId="0" fontId="1" fillId="0" borderId="10" xfId="0" applyFont="1" applyBorder="1" applyAlignment="1">
      <alignment vertical="top"/>
    </xf>
    <xf numFmtId="0" fontId="1" fillId="0" borderId="9" xfId="0" applyFont="1" applyBorder="1" applyAlignment="1">
      <alignment vertical="top"/>
    </xf>
    <xf numFmtId="2" fontId="1" fillId="0" borderId="10" xfId="0" applyNumberFormat="1" applyFont="1" applyFill="1" applyBorder="1" applyAlignment="1">
      <alignment horizontal="right" vertical="top"/>
    </xf>
    <xf numFmtId="0" fontId="1" fillId="0" borderId="8" xfId="0" applyFont="1" applyFill="1" applyBorder="1" applyAlignment="1">
      <alignment vertical="top"/>
    </xf>
    <xf numFmtId="0" fontId="1" fillId="0" borderId="10" xfId="0" applyFont="1" applyFill="1" applyBorder="1" applyAlignment="1">
      <alignment vertical="top"/>
    </xf>
    <xf numFmtId="0" fontId="1" fillId="0" borderId="9" xfId="0" applyFont="1" applyFill="1" applyBorder="1" applyAlignment="1">
      <alignment vertical="top"/>
    </xf>
    <xf numFmtId="3" fontId="2" fillId="0" borderId="8" xfId="0" applyNumberFormat="1" applyFont="1" applyFill="1" applyBorder="1" applyAlignment="1" applyProtection="1">
      <alignment vertical="top"/>
      <protection locked="0"/>
    </xf>
    <xf numFmtId="3" fontId="2" fillId="0" borderId="9" xfId="0" applyNumberFormat="1" applyFont="1" applyFill="1" applyBorder="1" applyAlignment="1" applyProtection="1">
      <alignment vertical="top"/>
      <protection locked="0"/>
    </xf>
    <xf numFmtId="3" fontId="13" fillId="0" borderId="8" xfId="1" applyNumberFormat="1" applyFont="1" applyFill="1" applyBorder="1" applyAlignment="1" applyProtection="1">
      <alignment horizontal="right" vertical="top" wrapText="1"/>
    </xf>
    <xf numFmtId="3" fontId="13" fillId="0" borderId="10" xfId="1" applyNumberFormat="1" applyFont="1" applyFill="1" applyBorder="1" applyAlignment="1" applyProtection="1">
      <alignment horizontal="right" vertical="top" wrapText="1"/>
    </xf>
    <xf numFmtId="3" fontId="13" fillId="0" borderId="9" xfId="1" applyNumberFormat="1" applyFont="1" applyFill="1" applyBorder="1" applyAlignment="1" applyProtection="1">
      <alignment horizontal="right" vertical="top" wrapText="1"/>
    </xf>
    <xf numFmtId="2" fontId="2" fillId="0" borderId="8" xfId="0" quotePrefix="1" applyNumberFormat="1" applyFont="1" applyBorder="1" applyAlignment="1">
      <alignment vertical="top"/>
    </xf>
    <xf numFmtId="2" fontId="2" fillId="0" borderId="10" xfId="0" quotePrefix="1" applyNumberFormat="1" applyFont="1" applyBorder="1" applyAlignment="1">
      <alignment vertical="top"/>
    </xf>
    <xf numFmtId="2" fontId="2" fillId="0" borderId="9" xfId="0" quotePrefix="1" applyNumberFormat="1" applyFont="1" applyBorder="1" applyAlignment="1">
      <alignment vertical="top"/>
    </xf>
    <xf numFmtId="2" fontId="2" fillId="0" borderId="10" xfId="0" applyNumberFormat="1" applyFont="1" applyBorder="1" applyAlignment="1" applyProtection="1">
      <alignment vertical="top"/>
      <protection locked="0"/>
    </xf>
    <xf numFmtId="0" fontId="1" fillId="0" borderId="8" xfId="0" applyFont="1" applyBorder="1" applyAlignment="1">
      <alignment horizontal="left" vertical="top"/>
    </xf>
    <xf numFmtId="0" fontId="1" fillId="0" borderId="9" xfId="0" applyFont="1" applyBorder="1" applyAlignment="1">
      <alignment horizontal="left" vertical="top"/>
    </xf>
    <xf numFmtId="2" fontId="1" fillId="0" borderId="10" xfId="0" applyNumberFormat="1" applyFont="1" applyBorder="1" applyAlignment="1">
      <alignment horizontal="right" vertical="top"/>
    </xf>
    <xf numFmtId="3" fontId="1" fillId="0" borderId="10" xfId="0" applyNumberFormat="1" applyFont="1" applyBorder="1" applyAlignment="1">
      <alignment horizontal="right" vertical="top"/>
    </xf>
    <xf numFmtId="0" fontId="1" fillId="0" borderId="10" xfId="0" applyFont="1" applyBorder="1" applyAlignment="1">
      <alignment horizontal="right" vertical="top"/>
    </xf>
    <xf numFmtId="2" fontId="1" fillId="0" borderId="8" xfId="0" applyNumberFormat="1" applyFont="1" applyBorder="1" applyAlignment="1">
      <alignment horizontal="center" vertical="top"/>
    </xf>
    <xf numFmtId="2" fontId="1" fillId="0" borderId="9" xfId="0" applyNumberFormat="1" applyFont="1" applyBorder="1" applyAlignment="1">
      <alignment horizontal="center" vertical="top"/>
    </xf>
    <xf numFmtId="2" fontId="1" fillId="0" borderId="10" xfId="0" applyNumberFormat="1" applyFont="1" applyFill="1" applyBorder="1" applyAlignment="1">
      <alignment vertical="top"/>
    </xf>
    <xf numFmtId="0" fontId="3" fillId="0" borderId="1" xfId="0" applyNumberFormat="1" applyFont="1" applyBorder="1" applyAlignment="1" applyProtection="1">
      <alignment horizontal="left" vertical="top" wrapText="1"/>
      <protection locked="0"/>
    </xf>
    <xf numFmtId="0" fontId="13" fillId="0" borderId="8" xfId="2" applyFont="1" applyFill="1" applyBorder="1" applyAlignment="1" applyProtection="1">
      <alignment horizontal="left" vertical="top" wrapText="1"/>
    </xf>
    <xf numFmtId="0" fontId="13" fillId="0" borderId="10" xfId="2" applyFont="1" applyFill="1" applyBorder="1" applyAlignment="1" applyProtection="1">
      <alignment horizontal="left" vertical="top" wrapText="1"/>
    </xf>
    <xf numFmtId="3" fontId="2" fillId="0" borderId="10" xfId="0" applyNumberFormat="1" applyFont="1" applyFill="1" applyBorder="1" applyAlignment="1" applyProtection="1">
      <alignment vertical="top"/>
    </xf>
    <xf numFmtId="2" fontId="2" fillId="0" borderId="8" xfId="0" applyNumberFormat="1" applyFont="1" applyFill="1" applyBorder="1" applyAlignment="1">
      <alignment vertical="top"/>
    </xf>
    <xf numFmtId="2" fontId="2" fillId="0" borderId="10" xfId="0" applyNumberFormat="1" applyFont="1" applyFill="1" applyBorder="1" applyAlignment="1">
      <alignment vertical="top"/>
    </xf>
    <xf numFmtId="2" fontId="2" fillId="0" borderId="9" xfId="0" applyNumberFormat="1" applyFont="1" applyFill="1" applyBorder="1" applyAlignment="1">
      <alignment vertical="top"/>
    </xf>
    <xf numFmtId="0" fontId="13" fillId="0" borderId="8" xfId="1" applyNumberFormat="1" applyFont="1" applyFill="1" applyBorder="1" applyAlignment="1" applyProtection="1">
      <alignment horizontal="left" vertical="top" wrapText="1"/>
    </xf>
    <xf numFmtId="0" fontId="13" fillId="0" borderId="10" xfId="1" applyNumberFormat="1" applyFont="1" applyFill="1" applyBorder="1" applyAlignment="1" applyProtection="1">
      <alignment horizontal="left" vertical="top" wrapText="1"/>
    </xf>
    <xf numFmtId="0" fontId="13" fillId="0" borderId="9" xfId="1" applyNumberFormat="1" applyFont="1" applyFill="1" applyBorder="1" applyAlignment="1" applyProtection="1">
      <alignment horizontal="left" vertical="top" wrapText="1"/>
    </xf>
    <xf numFmtId="0" fontId="1" fillId="0" borderId="10" xfId="0" applyFont="1" applyBorder="1" applyAlignment="1">
      <alignment horizontal="left" vertical="top" wrapText="1"/>
    </xf>
    <xf numFmtId="1" fontId="1" fillId="0" borderId="10" xfId="0" applyNumberFormat="1" applyFont="1" applyBorder="1" applyAlignment="1">
      <alignment horizontal="right" vertical="top"/>
    </xf>
    <xf numFmtId="2" fontId="2" fillId="0" borderId="10" xfId="0" applyNumberFormat="1" applyFont="1" applyBorder="1" applyAlignment="1" applyProtection="1">
      <alignment horizontal="right" vertical="top"/>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2" fontId="11" fillId="2" borderId="6" xfId="0" applyNumberFormat="1" applyFont="1" applyFill="1" applyBorder="1" applyAlignment="1">
      <alignment horizontal="center" vertical="top" wrapText="1"/>
    </xf>
    <xf numFmtId="2" fontId="11" fillId="2" borderId="7" xfId="0" applyNumberFormat="1" applyFont="1" applyFill="1" applyBorder="1" applyAlignment="1">
      <alignment horizontal="center" vertical="top" wrapText="1"/>
    </xf>
    <xf numFmtId="2" fontId="11" fillId="2" borderId="4" xfId="0" applyNumberFormat="1" applyFont="1" applyFill="1" applyBorder="1" applyAlignment="1">
      <alignment horizontal="center" vertical="top" wrapText="1"/>
    </xf>
    <xf numFmtId="2" fontId="1" fillId="0" borderId="8" xfId="0" applyNumberFormat="1" applyFont="1" applyBorder="1" applyAlignment="1">
      <alignment horizontal="right" vertical="top"/>
    </xf>
    <xf numFmtId="2" fontId="1" fillId="0" borderId="9" xfId="0" applyNumberFormat="1" applyFont="1" applyBorder="1" applyAlignment="1">
      <alignment horizontal="right" vertical="top"/>
    </xf>
    <xf numFmtId="3" fontId="1" fillId="0" borderId="8" xfId="0" applyNumberFormat="1" applyFont="1" applyBorder="1" applyAlignment="1">
      <alignment horizontal="right" vertical="top"/>
    </xf>
    <xf numFmtId="3" fontId="1" fillId="0" borderId="9" xfId="0" applyNumberFormat="1" applyFont="1" applyBorder="1" applyAlignment="1">
      <alignment horizontal="right" vertical="top"/>
    </xf>
    <xf numFmtId="0" fontId="1" fillId="0" borderId="8" xfId="0" applyFont="1" applyBorder="1" applyAlignment="1">
      <alignment horizontal="right" vertical="top"/>
    </xf>
    <xf numFmtId="0" fontId="1" fillId="0" borderId="9" xfId="0" applyFont="1" applyBorder="1" applyAlignment="1">
      <alignment horizontal="right" vertical="top"/>
    </xf>
    <xf numFmtId="165" fontId="2" fillId="0" borderId="8" xfId="0" applyNumberFormat="1" applyFont="1" applyFill="1" applyBorder="1" applyAlignment="1" applyProtection="1">
      <alignment vertical="top"/>
    </xf>
    <xf numFmtId="165" fontId="2" fillId="0" borderId="9" xfId="0" applyNumberFormat="1" applyFont="1" applyFill="1" applyBorder="1" applyAlignment="1" applyProtection="1">
      <alignment vertical="top"/>
    </xf>
    <xf numFmtId="3" fontId="2" fillId="0" borderId="1" xfId="0" applyNumberFormat="1" applyFont="1" applyFill="1" applyBorder="1" applyAlignment="1" applyProtection="1">
      <alignment horizontal="right" vertical="top"/>
    </xf>
    <xf numFmtId="2" fontId="15" fillId="0" borderId="1" xfId="1" applyNumberFormat="1" applyFont="1" applyFill="1" applyBorder="1" applyAlignment="1" applyProtection="1">
      <alignment horizontal="right" vertical="top" wrapText="1"/>
    </xf>
    <xf numFmtId="0" fontId="11" fillId="2" borderId="6" xfId="0" applyFont="1" applyFill="1" applyBorder="1" applyAlignment="1" applyProtection="1">
      <alignment horizontal="center" vertical="top" wrapText="1"/>
    </xf>
    <xf numFmtId="0" fontId="11" fillId="2" borderId="4" xfId="0" applyFont="1" applyFill="1" applyBorder="1" applyAlignment="1" applyProtection="1">
      <alignment horizontal="center" vertical="top" wrapText="1"/>
    </xf>
    <xf numFmtId="0" fontId="8" fillId="0" borderId="5" xfId="0" applyFont="1" applyBorder="1" applyAlignment="1" applyProtection="1">
      <alignment horizontal="left" vertical="top" wrapText="1"/>
    </xf>
    <xf numFmtId="0" fontId="8" fillId="0" borderId="11" xfId="0" applyFont="1" applyBorder="1" applyAlignment="1" applyProtection="1">
      <alignment horizontal="left" vertical="top" wrapText="1"/>
    </xf>
    <xf numFmtId="2" fontId="8" fillId="0" borderId="5" xfId="0" applyNumberFormat="1" applyFont="1" applyBorder="1" applyAlignment="1" applyProtection="1">
      <alignment horizontal="right" vertical="center" wrapText="1" indent="1"/>
    </xf>
    <xf numFmtId="0" fontId="8" fillId="0" borderId="11" xfId="0" applyFont="1" applyBorder="1" applyAlignment="1" applyProtection="1">
      <alignment horizontal="right" vertical="center" wrapText="1" indent="1"/>
    </xf>
    <xf numFmtId="2" fontId="8" fillId="0" borderId="23" xfId="0" applyNumberFormat="1" applyFont="1" applyBorder="1" applyAlignment="1" applyProtection="1">
      <alignment horizontal="right" vertical="center" indent="1"/>
    </xf>
    <xf numFmtId="0" fontId="3" fillId="0" borderId="29" xfId="0" applyFont="1" applyBorder="1" applyAlignment="1" applyProtection="1">
      <alignment horizontal="right" vertical="center"/>
    </xf>
    <xf numFmtId="0" fontId="3" fillId="0" borderId="30" xfId="0" applyFont="1" applyBorder="1" applyAlignment="1" applyProtection="1">
      <alignment horizontal="right" vertical="center"/>
    </xf>
    <xf numFmtId="0" fontId="8" fillId="0" borderId="29" xfId="0" applyFont="1" applyBorder="1" applyAlignment="1" applyProtection="1">
      <alignment horizontal="right" vertical="center" indent="1"/>
    </xf>
    <xf numFmtId="0" fontId="8" fillId="0" borderId="30" xfId="0" applyFont="1" applyBorder="1" applyAlignment="1" applyProtection="1">
      <alignment horizontal="right" vertical="center" indent="1"/>
    </xf>
    <xf numFmtId="0" fontId="8" fillId="0" borderId="11" xfId="0" applyFont="1" applyBorder="1" applyAlignment="1" applyProtection="1">
      <alignment vertical="top" wrapText="1"/>
    </xf>
    <xf numFmtId="2" fontId="8" fillId="0" borderId="8" xfId="0" applyNumberFormat="1" applyFont="1" applyBorder="1" applyAlignment="1" applyProtection="1">
      <alignment horizontal="right" vertical="center" indent="1"/>
    </xf>
    <xf numFmtId="0" fontId="8" fillId="0" borderId="10" xfId="0" applyFont="1" applyBorder="1" applyAlignment="1" applyProtection="1">
      <alignment horizontal="right" vertical="center" indent="1"/>
    </xf>
    <xf numFmtId="0" fontId="8" fillId="0" borderId="9" xfId="0" applyFont="1" applyBorder="1" applyAlignment="1" applyProtection="1">
      <alignment horizontal="right" vertical="center" indent="1"/>
    </xf>
    <xf numFmtId="0" fontId="8" fillId="0" borderId="15" xfId="0" applyFont="1" applyBorder="1" applyAlignment="1" applyProtection="1">
      <alignment horizontal="left" wrapText="1" indent="1"/>
    </xf>
    <xf numFmtId="0" fontId="8" fillId="0" borderId="2" xfId="0" applyFont="1" applyBorder="1" applyAlignment="1" applyProtection="1">
      <alignment horizontal="left" wrapText="1" indent="1"/>
    </xf>
    <xf numFmtId="0" fontId="8" fillId="0" borderId="16" xfId="0" applyFont="1" applyBorder="1" applyAlignment="1" applyProtection="1">
      <alignment horizontal="left" wrapText="1" indent="1"/>
    </xf>
    <xf numFmtId="0" fontId="8" fillId="0" borderId="0" xfId="0" applyFont="1" applyAlignment="1" applyProtection="1">
      <alignment vertical="top" wrapText="1"/>
    </xf>
    <xf numFmtId="0" fontId="13" fillId="0" borderId="8" xfId="1" applyFont="1" applyFill="1" applyBorder="1" applyAlignment="1" applyProtection="1">
      <alignment vertical="top" wrapText="1"/>
    </xf>
    <xf numFmtId="0" fontId="13" fillId="0" borderId="10" xfId="1" applyFont="1" applyFill="1" applyBorder="1" applyAlignment="1" applyProtection="1">
      <alignment vertical="top" wrapText="1"/>
    </xf>
    <xf numFmtId="0" fontId="13" fillId="0" borderId="9" xfId="1" applyFont="1" applyFill="1" applyBorder="1" applyAlignment="1" applyProtection="1">
      <alignment vertical="top" wrapText="1"/>
    </xf>
    <xf numFmtId="168" fontId="34" fillId="0" borderId="8" xfId="1" applyNumberFormat="1" applyFont="1" applyFill="1" applyBorder="1" applyAlignment="1" applyProtection="1">
      <alignment horizontal="right" vertical="top" wrapText="1"/>
    </xf>
    <xf numFmtId="168" fontId="34" fillId="0" borderId="9" xfId="1" applyNumberFormat="1" applyFont="1" applyFill="1" applyBorder="1" applyAlignment="1" applyProtection="1">
      <alignment horizontal="right" vertical="top" wrapText="1"/>
    </xf>
    <xf numFmtId="2" fontId="33" fillId="12" borderId="8" xfId="1" applyNumberFormat="1" applyFont="1" applyFill="1" applyBorder="1" applyAlignment="1" applyProtection="1">
      <alignment horizontal="right" vertical="top" wrapText="1"/>
    </xf>
    <xf numFmtId="2" fontId="33" fillId="12" borderId="9" xfId="1" applyNumberFormat="1" applyFont="1" applyFill="1" applyBorder="1" applyAlignment="1" applyProtection="1">
      <alignment horizontal="right" vertical="top" wrapText="1"/>
    </xf>
    <xf numFmtId="2" fontId="33" fillId="12" borderId="10" xfId="1" applyNumberFormat="1" applyFont="1" applyFill="1" applyBorder="1" applyAlignment="1" applyProtection="1">
      <alignment horizontal="right" vertical="top" wrapText="1"/>
    </xf>
    <xf numFmtId="168" fontId="34" fillId="0" borderId="10" xfId="1" applyNumberFormat="1" applyFont="1" applyFill="1" applyBorder="1" applyAlignment="1" applyProtection="1">
      <alignment horizontal="right" vertical="top" wrapText="1"/>
    </xf>
    <xf numFmtId="168" fontId="34" fillId="0" borderId="1" xfId="1" applyNumberFormat="1" applyFont="1" applyFill="1" applyBorder="1" applyAlignment="1" applyProtection="1">
      <alignment horizontal="right" vertical="top" wrapText="1"/>
    </xf>
    <xf numFmtId="2" fontId="33" fillId="12" borderId="1" xfId="1" applyNumberFormat="1" applyFont="1" applyFill="1" applyBorder="1" applyAlignment="1" applyProtection="1">
      <alignment vertical="top" wrapText="1"/>
    </xf>
    <xf numFmtId="168" fontId="34" fillId="0" borderId="1" xfId="1" applyNumberFormat="1" applyFont="1" applyFill="1" applyBorder="1" applyAlignment="1" applyProtection="1">
      <alignment vertical="top" wrapText="1"/>
    </xf>
    <xf numFmtId="2" fontId="15" fillId="12" borderId="8" xfId="0" applyNumberFormat="1" applyFont="1" applyFill="1" applyBorder="1" applyAlignment="1">
      <alignment horizontal="right" vertical="top" wrapText="1"/>
    </xf>
    <xf numFmtId="2" fontId="15" fillId="12" borderId="9" xfId="0" applyNumberFormat="1" applyFont="1" applyFill="1" applyBorder="1" applyAlignment="1">
      <alignment horizontal="right" vertical="top" wrapText="1"/>
    </xf>
    <xf numFmtId="2" fontId="15" fillId="12" borderId="10" xfId="0" applyNumberFormat="1" applyFont="1" applyFill="1" applyBorder="1" applyAlignment="1">
      <alignment horizontal="right" vertical="top" wrapText="1"/>
    </xf>
    <xf numFmtId="168" fontId="12" fillId="0" borderId="8" xfId="1" applyNumberFormat="1" applyFont="1" applyFill="1" applyBorder="1" applyAlignment="1" applyProtection="1">
      <alignment horizontal="right" vertical="top" wrapText="1"/>
    </xf>
    <xf numFmtId="168" fontId="12" fillId="0" borderId="10" xfId="1" applyNumberFormat="1" applyFont="1" applyFill="1" applyBorder="1" applyAlignment="1" applyProtection="1">
      <alignment horizontal="right" vertical="top" wrapText="1"/>
    </xf>
    <xf numFmtId="168" fontId="12" fillId="0" borderId="9" xfId="1" applyNumberFormat="1" applyFont="1" applyFill="1" applyBorder="1" applyAlignment="1" applyProtection="1">
      <alignment horizontal="right" vertical="top" wrapText="1"/>
    </xf>
    <xf numFmtId="168" fontId="3" fillId="0" borderId="8" xfId="1" applyNumberFormat="1" applyFont="1" applyFill="1" applyBorder="1" applyAlignment="1" applyProtection="1">
      <alignment horizontal="right" vertical="top" wrapText="1"/>
    </xf>
    <xf numFmtId="168" fontId="3" fillId="0" borderId="9" xfId="1" applyNumberFormat="1" applyFont="1" applyFill="1" applyBorder="1" applyAlignment="1" applyProtection="1">
      <alignment horizontal="right" vertical="top" wrapText="1"/>
    </xf>
    <xf numFmtId="168" fontId="34" fillId="0" borderId="6" xfId="1" applyNumberFormat="1" applyFont="1" applyFill="1" applyBorder="1" applyAlignment="1" applyProtection="1">
      <alignment horizontal="right" vertical="top" wrapText="1"/>
    </xf>
    <xf numFmtId="168" fontId="34" fillId="0" borderId="14" xfId="1" applyNumberFormat="1" applyFont="1" applyFill="1" applyBorder="1" applyAlignment="1" applyProtection="1">
      <alignment horizontal="right" vertical="top" wrapText="1"/>
    </xf>
    <xf numFmtId="168" fontId="34" fillId="0" borderId="15" xfId="1" applyNumberFormat="1" applyFont="1" applyFill="1" applyBorder="1" applyAlignment="1" applyProtection="1">
      <alignment horizontal="right" vertical="top" wrapText="1"/>
    </xf>
    <xf numFmtId="168" fontId="34" fillId="0" borderId="20" xfId="1" applyNumberFormat="1" applyFont="1" applyFill="1" applyBorder="1" applyAlignment="1" applyProtection="1">
      <alignment horizontal="right" vertical="top" wrapText="1"/>
    </xf>
    <xf numFmtId="168" fontId="12" fillId="0" borderId="14" xfId="1" applyNumberFormat="1" applyFont="1" applyFill="1" applyBorder="1" applyAlignment="1" applyProtection="1">
      <alignment horizontal="right" vertical="top" wrapText="1"/>
    </xf>
    <xf numFmtId="168" fontId="12" fillId="0" borderId="20" xfId="1" applyNumberFormat="1" applyFont="1" applyFill="1" applyBorder="1" applyAlignment="1" applyProtection="1">
      <alignment horizontal="right" vertical="top" wrapText="1"/>
    </xf>
    <xf numFmtId="168" fontId="12" fillId="0" borderId="15" xfId="1" applyNumberFormat="1" applyFont="1" applyFill="1" applyBorder="1" applyAlignment="1" applyProtection="1">
      <alignment horizontal="right" vertical="top" wrapText="1"/>
    </xf>
    <xf numFmtId="168" fontId="12" fillId="0" borderId="1" xfId="1" applyNumberFormat="1" applyFont="1" applyFill="1" applyBorder="1" applyAlignment="1" applyProtection="1">
      <alignment horizontal="right" vertical="top" wrapText="1"/>
    </xf>
    <xf numFmtId="168" fontId="34" fillId="0" borderId="6" xfId="1" applyNumberFormat="1" applyFont="1" applyFill="1" applyBorder="1" applyAlignment="1" applyProtection="1">
      <alignment vertical="top" wrapText="1"/>
    </xf>
    <xf numFmtId="168" fontId="3" fillId="0" borderId="14" xfId="1" applyNumberFormat="1" applyFont="1" applyFill="1" applyBorder="1" applyAlignment="1" applyProtection="1">
      <alignment horizontal="right" vertical="top" wrapText="1"/>
    </xf>
    <xf numFmtId="168" fontId="3" fillId="0" borderId="15" xfId="1" applyNumberFormat="1" applyFont="1" applyFill="1" applyBorder="1" applyAlignment="1" applyProtection="1">
      <alignment horizontal="right" vertical="top" wrapText="1"/>
    </xf>
    <xf numFmtId="168" fontId="3" fillId="0" borderId="1" xfId="1" applyNumberFormat="1" applyFont="1" applyFill="1" applyBorder="1" applyAlignment="1" applyProtection="1">
      <alignment horizontal="right" vertical="top" wrapText="1"/>
    </xf>
  </cellXfs>
  <cellStyles count="3">
    <cellStyle name="Standard" xfId="0" builtinId="0"/>
    <cellStyle name="Standard 2" xfId="1" xr:uid="{CF530315-1A98-44C7-BA86-E7B4812BFC9C}"/>
    <cellStyle name="Standard 7" xfId="2" xr:uid="{9F1DD7EE-74DB-4F70-8504-6510DACED52E}"/>
  </cellStyles>
  <dxfs count="460">
    <dxf>
      <fill>
        <patternFill>
          <bgColor theme="9" tint="0.39994506668294322"/>
        </patternFill>
      </fill>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2" tint="-0.24994659260841701"/>
      </font>
    </dxf>
    <dxf>
      <font>
        <color theme="0" tint="-0.14996795556505021"/>
      </font>
    </dxf>
    <dxf>
      <fill>
        <patternFill patternType="none">
          <bgColor auto="1"/>
        </patternFill>
      </fill>
    </dxf>
    <dxf>
      <fill>
        <patternFill>
          <bgColor theme="7" tint="0.59996337778862885"/>
        </patternFill>
      </fill>
    </dxf>
    <dxf>
      <fill>
        <patternFill>
          <bgColor theme="5" tint="0.39994506668294322"/>
        </patternFill>
      </fill>
    </dxf>
    <dxf>
      <fill>
        <patternFill>
          <bgColor theme="0"/>
        </patternFill>
      </fill>
    </dxf>
    <dxf>
      <fill>
        <patternFill>
          <bgColor rgb="FF92D050"/>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rgb="FF92D050"/>
        </patternFill>
      </fill>
    </dxf>
    <dxf>
      <fill>
        <patternFill>
          <bgColor theme="0"/>
        </patternFill>
      </fill>
    </dxf>
    <dxf>
      <fill>
        <patternFill patternType="none">
          <bgColor auto="1"/>
        </patternFill>
      </fill>
    </dxf>
    <dxf>
      <fill>
        <patternFill>
          <bgColor theme="7" tint="0.59996337778862885"/>
        </patternFill>
      </fill>
    </dxf>
    <dxf>
      <fill>
        <patternFill>
          <bgColor theme="7" tint="0.59996337778862885"/>
        </patternFill>
      </fill>
    </dxf>
    <dxf>
      <fill>
        <patternFill>
          <bgColor theme="5" tint="0.39994506668294322"/>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theme="0"/>
        </patternFill>
      </fill>
    </dxf>
    <dxf>
      <fill>
        <patternFill>
          <bgColor rgb="FF92D050"/>
        </patternFill>
      </fill>
    </dxf>
    <dxf>
      <fill>
        <patternFill>
          <bgColor theme="7" tint="0.59996337778862885"/>
        </patternFill>
      </fill>
    </dxf>
    <dxf>
      <fill>
        <patternFill>
          <bgColor theme="5" tint="0.39994506668294322"/>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theme="0"/>
        </patternFill>
      </fill>
    </dxf>
    <dxf>
      <fill>
        <patternFill>
          <bgColor rgb="FF92D050"/>
        </patternFill>
      </fill>
    </dxf>
    <dxf>
      <fill>
        <patternFill>
          <bgColor rgb="FF92D050"/>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theme="0"/>
        </patternFill>
      </fill>
    </dxf>
    <dxf>
      <fill>
        <patternFill>
          <bgColor theme="0"/>
        </patternFill>
      </fill>
    </dxf>
    <dxf>
      <fill>
        <patternFill patternType="none">
          <bgColor auto="1"/>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bgColor rgb="FF92D050"/>
        </patternFill>
      </fill>
    </dxf>
    <dxf>
      <fill>
        <patternFill>
          <bgColor theme="0"/>
        </patternFill>
      </fill>
    </dxf>
    <dxf>
      <fill>
        <patternFill>
          <bgColor theme="5" tint="0.39994506668294322"/>
        </patternFill>
      </fill>
    </dxf>
    <dxf>
      <fill>
        <patternFill>
          <bgColor theme="7" tint="0.59996337778862885"/>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5" tint="0.39994506668294322"/>
        </patternFill>
      </fill>
    </dxf>
    <dxf>
      <fill>
        <patternFill>
          <bgColor theme="0"/>
        </patternFill>
      </fill>
    </dxf>
    <dxf>
      <fill>
        <patternFill>
          <bgColor theme="5" tint="0.39994506668294322"/>
        </patternFill>
      </fill>
    </dxf>
    <dxf>
      <fill>
        <patternFill>
          <bgColor rgb="FF92D050"/>
        </patternFill>
      </fill>
    </dxf>
    <dxf>
      <fill>
        <patternFill>
          <bgColor theme="7" tint="0.59996337778862885"/>
        </patternFill>
      </fill>
    </dxf>
    <dxf>
      <fill>
        <patternFill>
          <bgColor theme="7" tint="0.59996337778862885"/>
        </patternFill>
      </fill>
    </dxf>
    <dxf>
      <fill>
        <patternFill patternType="none">
          <bgColor auto="1"/>
        </patternFill>
      </fill>
    </dxf>
    <dxf>
      <fill>
        <patternFill>
          <bgColor theme="7" tint="0.59996337778862885"/>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patternType="none">
          <bgColor auto="1"/>
        </patternFill>
      </fill>
    </dxf>
    <dxf>
      <fill>
        <patternFill>
          <bgColor rgb="FF92D050"/>
        </patternFill>
      </fill>
    </dxf>
    <dxf>
      <fill>
        <patternFill>
          <bgColor rgb="FF92D050"/>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patternType="none">
          <bgColor auto="1"/>
        </patternFill>
      </fill>
    </dxf>
    <dxf>
      <fill>
        <patternFill>
          <bgColor theme="0"/>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rgb="FF92D050"/>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rgb="FF92D05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7" tint="0.59996337778862885"/>
        </patternFill>
      </fill>
    </dxf>
    <dxf>
      <fill>
        <patternFill>
          <bgColor theme="0"/>
        </patternFill>
      </fill>
    </dxf>
    <dxf>
      <fill>
        <patternFill patternType="none">
          <bgColor auto="1"/>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rgb="FF92D050"/>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0"/>
        </patternFill>
      </fill>
    </dxf>
    <dxf>
      <fill>
        <patternFill patternType="none">
          <bgColor auto="1"/>
        </patternFill>
      </fill>
    </dxf>
    <dxf>
      <fill>
        <patternFill>
          <bgColor theme="7" tint="0.59996337778862885"/>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5" tint="0.39994506668294322"/>
        </patternFill>
      </fill>
    </dxf>
    <dxf>
      <fill>
        <patternFill>
          <bgColor rgb="FF92D050"/>
        </patternFill>
      </fill>
    </dxf>
    <dxf>
      <fill>
        <patternFill>
          <bgColor theme="0"/>
        </patternFill>
      </fill>
    </dxf>
    <dxf>
      <fill>
        <patternFill patternType="none">
          <bgColor auto="1"/>
        </patternFill>
      </fill>
    </dxf>
    <dxf>
      <fill>
        <patternFill>
          <bgColor theme="5" tint="0.39994506668294322"/>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patternType="none">
          <bgColor auto="1"/>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5" tint="0.39994506668294322"/>
        </patternFill>
      </fill>
    </dxf>
    <dxf>
      <fill>
        <patternFill>
          <bgColor theme="0"/>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0"/>
        </patternFill>
      </fill>
    </dxf>
    <dxf>
      <fill>
        <patternFill patternType="none">
          <bgColor auto="1"/>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0"/>
        </patternFill>
      </fill>
    </dxf>
    <dxf>
      <fill>
        <patternFill>
          <bgColor rgb="FF92D050"/>
        </patternFill>
      </fill>
    </dxf>
    <dxf>
      <fill>
        <patternFill>
          <bgColor theme="5" tint="0.39994506668294322"/>
        </patternFill>
      </fill>
    </dxf>
    <dxf>
      <fill>
        <patternFill>
          <bgColor rgb="FF92D050"/>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7" tint="0.59996337778862885"/>
        </patternFill>
      </fill>
    </dxf>
    <dxf>
      <fill>
        <patternFill>
          <bgColor rgb="FF92D05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0"/>
        </patternFill>
      </fill>
    </dxf>
    <dxf>
      <fill>
        <patternFill patternType="none">
          <bgColor auto="1"/>
        </patternFill>
      </fill>
    </dxf>
    <dxf>
      <fill>
        <patternFill>
          <bgColor theme="0"/>
        </patternFill>
      </fill>
    </dxf>
    <dxf>
      <fill>
        <patternFill>
          <bgColor rgb="FF92D050"/>
        </patternFill>
      </fill>
    </dxf>
    <dxf>
      <fill>
        <patternFill>
          <bgColor theme="7" tint="0.59996337778862885"/>
        </patternFill>
      </fill>
    </dxf>
    <dxf>
      <fill>
        <patternFill>
          <bgColor theme="5" tint="0.39994506668294322"/>
        </patternFill>
      </fill>
    </dxf>
    <dxf>
      <fill>
        <patternFill patternType="none">
          <bgColor auto="1"/>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patternType="none">
          <bgColor auto="1"/>
        </patternFill>
      </fill>
    </dxf>
    <dxf>
      <fill>
        <patternFill>
          <bgColor theme="0"/>
        </patternFill>
      </fill>
    </dxf>
    <dxf>
      <fill>
        <patternFill>
          <bgColor theme="5" tint="0.39994506668294322"/>
        </patternFill>
      </fill>
    </dxf>
    <dxf>
      <fill>
        <patternFill>
          <bgColor theme="0"/>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patternType="none">
          <bgColor auto="1"/>
        </patternFill>
      </fill>
    </dxf>
    <dxf>
      <fill>
        <patternFill>
          <bgColor theme="5" tint="0.39994506668294322"/>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rgb="FF92D050"/>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rgb="FF92D050"/>
        </patternFill>
      </fill>
    </dxf>
    <dxf>
      <fill>
        <patternFill>
          <bgColor theme="5" tint="0.39994506668294322"/>
        </patternFill>
      </fill>
    </dxf>
    <dxf>
      <fill>
        <patternFill patternType="none">
          <bgColor auto="1"/>
        </patternFill>
      </fill>
    </dxf>
    <dxf>
      <fill>
        <patternFill>
          <bgColor theme="0"/>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5" tint="0.39994506668294322"/>
        </patternFill>
      </fill>
    </dxf>
    <dxf>
      <fill>
        <patternFill>
          <bgColor rgb="FF92D050"/>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ont>
        <color theme="2" tint="-0.24994659260841701"/>
      </font>
    </dxf>
    <dxf>
      <font>
        <color theme="0" tint="-0.14996795556505021"/>
      </font>
    </dxf>
    <dxf>
      <fill>
        <patternFill>
          <bgColor rgb="FFA9D08E"/>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rgb="FFFF0000"/>
        </patternFill>
      </fill>
    </dxf>
  </dxfs>
  <tableStyles count="0" defaultTableStyle="TableStyleMedium2" defaultPivotStyle="PivotStyleLight16"/>
  <colors>
    <mruColors>
      <color rgb="FF0051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16</xdr:col>
      <xdr:colOff>588645</xdr:colOff>
      <xdr:row>1</xdr:row>
      <xdr:rowOff>68580</xdr:rowOff>
    </xdr:from>
    <xdr:ext cx="3364437" cy="542290"/>
    <xdr:pic>
      <xdr:nvPicPr>
        <xdr:cNvPr id="2" name="Picture 9" descr="WE_001_O_RGB_150">
          <a:extLst>
            <a:ext uri="{FF2B5EF4-FFF2-40B4-BE49-F238E27FC236}">
              <a16:creationId xmlns:a16="http://schemas.microsoft.com/office/drawing/2014/main" id="{A0A954EF-74FA-4362-8B23-2994B024C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26565" y="129540"/>
          <a:ext cx="3364437" cy="5422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571500</xdr:colOff>
      <xdr:row>1</xdr:row>
      <xdr:rowOff>68580</xdr:rowOff>
    </xdr:from>
    <xdr:ext cx="3364437" cy="542290"/>
    <xdr:pic>
      <xdr:nvPicPr>
        <xdr:cNvPr id="4" name="Picture 9" descr="WE_001_O_RGB_150">
          <a:extLst>
            <a:ext uri="{FF2B5EF4-FFF2-40B4-BE49-F238E27FC236}">
              <a16:creationId xmlns:a16="http://schemas.microsoft.com/office/drawing/2014/main" id="{ACCBFA90-9A8D-4C74-9486-DC021CA897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5440" y="129540"/>
          <a:ext cx="3364437" cy="5422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393885</xdr:colOff>
      <xdr:row>1</xdr:row>
      <xdr:rowOff>134469</xdr:rowOff>
    </xdr:from>
    <xdr:to>
      <xdr:col>18</xdr:col>
      <xdr:colOff>731276</xdr:colOff>
      <xdr:row>3</xdr:row>
      <xdr:rowOff>223369</xdr:rowOff>
    </xdr:to>
    <xdr:pic>
      <xdr:nvPicPr>
        <xdr:cNvPr id="2" name="Picture 9" descr="WE_001_O_RGB_150">
          <a:extLst>
            <a:ext uri="{FF2B5EF4-FFF2-40B4-BE49-F238E27FC236}">
              <a16:creationId xmlns:a16="http://schemas.microsoft.com/office/drawing/2014/main" id="{E3F1DAA2-D6D8-4742-8543-3403E56CEC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3360" y="191619"/>
          <a:ext cx="2623391"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114300</xdr:colOff>
      <xdr:row>0</xdr:row>
      <xdr:rowOff>15240</xdr:rowOff>
    </xdr:from>
    <xdr:ext cx="7353300" cy="2363468"/>
    <xdr:sp macro="" textlink="">
      <xdr:nvSpPr>
        <xdr:cNvPr id="2" name="Textfeld 1">
          <a:extLst>
            <a:ext uri="{FF2B5EF4-FFF2-40B4-BE49-F238E27FC236}">
              <a16:creationId xmlns:a16="http://schemas.microsoft.com/office/drawing/2014/main" id="{45609269-8ADA-47AA-8DC0-9BE24611B4D2}"/>
            </a:ext>
          </a:extLst>
        </xdr:cNvPr>
        <xdr:cNvSpPr txBox="1"/>
      </xdr:nvSpPr>
      <xdr:spPr>
        <a:xfrm>
          <a:off x="9616440" y="15240"/>
          <a:ext cx="7353300" cy="2363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u="sng">
              <a:latin typeface="Arial" panose="020B0604020202020204" pitchFamily="34" charset="0"/>
              <a:cs typeface="Arial" panose="020B0604020202020204" pitchFamily="34" charset="0"/>
            </a:rPr>
            <a:t>Hier können Sie die IST VZÄ wie folgt ermitteln:</a:t>
          </a:r>
        </a:p>
        <a:p>
          <a:r>
            <a:rPr lang="de-DE" sz="1100">
              <a:latin typeface="Arial" panose="020B0604020202020204" pitchFamily="34" charset="0"/>
              <a:cs typeface="Arial" panose="020B0604020202020204" pitchFamily="34" charset="0"/>
            </a:rPr>
            <a:t>1. Tragen Sie in Zeile 12 und 13 die jeweiligen</a:t>
          </a:r>
          <a:r>
            <a:rPr lang="de-DE" sz="1100" baseline="0">
              <a:latin typeface="Arial" panose="020B0604020202020204" pitchFamily="34" charset="0"/>
              <a:cs typeface="Arial" panose="020B0604020202020204" pitchFamily="34" charset="0"/>
            </a:rPr>
            <a:t> VZÄ für jeden Mitarbeiter ein.</a:t>
          </a:r>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2. Teilen</a:t>
          </a:r>
          <a:r>
            <a:rPr lang="de-DE" sz="1100" baseline="0">
              <a:latin typeface="Arial" panose="020B0604020202020204" pitchFamily="34" charset="0"/>
              <a:cs typeface="Arial" panose="020B0604020202020204" pitchFamily="34" charset="0"/>
            </a:rPr>
            <a:t> Sie für jeden Mitarbeiter die anteiligen VZÄ auf die Aufgaben auf.</a:t>
          </a:r>
        </a:p>
        <a:p>
          <a:r>
            <a:rPr lang="de-DE" sz="1100" baseline="0">
              <a:latin typeface="Arial" panose="020B0604020202020204" pitchFamily="34" charset="0"/>
              <a:cs typeface="Arial" panose="020B0604020202020204" pitchFamily="34" charset="0"/>
            </a:rPr>
            <a:t>    </a:t>
          </a:r>
          <a:r>
            <a:rPr lang="de-DE" sz="1100" u="sng" baseline="0">
              <a:latin typeface="Arial" panose="020B0604020202020204" pitchFamily="34" charset="0"/>
              <a:cs typeface="Arial" panose="020B0604020202020204" pitchFamily="34" charset="0"/>
            </a:rPr>
            <a:t>Beispiel</a:t>
          </a:r>
          <a:r>
            <a:rPr lang="de-DE" sz="1100" baseline="0">
              <a:latin typeface="Arial" panose="020B0604020202020204" pitchFamily="34" charset="0"/>
              <a:cs typeface="Arial" panose="020B0604020202020204" pitchFamily="34" charset="0"/>
            </a:rPr>
            <a:t>:      </a:t>
          </a:r>
        </a:p>
        <a:p>
          <a:r>
            <a:rPr lang="de-DE" sz="1100" baseline="0">
              <a:latin typeface="Arial" panose="020B0604020202020204" pitchFamily="34" charset="0"/>
              <a:cs typeface="Arial" panose="020B0604020202020204" pitchFamily="34" charset="0"/>
            </a:rPr>
            <a:t>    MA1 ist  im Umfang 0,75 VZÄ beschäftigt, davon mit  0,5 VZÄ im Bauhof als Vorarbeiter/Koordinator (Aufg. 70.1), </a:t>
          </a:r>
        </a:p>
        <a:p>
          <a:r>
            <a:rPr lang="de-DE" sz="1100" baseline="0">
              <a:latin typeface="Arial" panose="020B0604020202020204" pitchFamily="34" charset="0"/>
              <a:cs typeface="Arial" panose="020B0604020202020204" pitchFamily="34" charset="0"/>
            </a:rPr>
            <a:t>    zu 0,15 VZÄ bei der Instandhaltung von Gebäuden (Aufg. 70.9) und zu 0,1 VZÄ im Brandschutz (Aufg. 34.1).</a:t>
          </a:r>
        </a:p>
        <a:p>
          <a:r>
            <a:rPr lang="de-DE" sz="1100" baseline="0">
              <a:latin typeface="Arial" panose="020B0604020202020204" pitchFamily="34" charset="0"/>
              <a:cs typeface="Arial" panose="020B0604020202020204" pitchFamily="34" charset="0"/>
            </a:rPr>
            <a:t>    Die Werte 0,5 / 0,15 / 0,1 sind in der Spalte MA1 bei den entsprechenden Aufgaben einzutragen.</a:t>
          </a:r>
        </a:p>
        <a:p>
          <a:r>
            <a:rPr lang="de-DE" sz="1100" baseline="0">
              <a:latin typeface="Arial" panose="020B0604020202020204" pitchFamily="34" charset="0"/>
              <a:cs typeface="Arial" panose="020B0604020202020204" pitchFamily="34" charset="0"/>
            </a:rPr>
            <a:t>3. In Zeile 173 wird geprüft, ob alle VZÄ-Anteile vollständig verteilt wurden. Das ist dann der Fall, wenn die </a:t>
          </a:r>
        </a:p>
        <a:p>
          <a:r>
            <a:rPr lang="de-DE" sz="1100" baseline="0">
              <a:latin typeface="Arial" panose="020B0604020202020204" pitchFamily="34" charset="0"/>
              <a:cs typeface="Arial" panose="020B0604020202020204" pitchFamily="34" charset="0"/>
            </a:rPr>
            <a:t>    Summen in Zeile 12 und Zeile 172 übereinstimmen.</a:t>
          </a:r>
        </a:p>
        <a:p>
          <a:r>
            <a:rPr lang="de-DE" sz="1100" baseline="0">
              <a:latin typeface="Arial" panose="020B0604020202020204" pitchFamily="34" charset="0"/>
              <a:cs typeface="Arial" panose="020B0604020202020204" pitchFamily="34" charset="0"/>
            </a:rPr>
            <a:t>4. Wenn alle Mitarbeiter eingetragen wurden, übernehmen Sie bitte </a:t>
          </a:r>
          <a:r>
            <a:rPr lang="de-DE" sz="1100" b="1" baseline="0">
              <a:latin typeface="Arial" panose="020B0604020202020204" pitchFamily="34" charset="0"/>
              <a:cs typeface="Arial" panose="020B0604020202020204" pitchFamily="34" charset="0"/>
            </a:rPr>
            <a:t>manuell</a:t>
          </a:r>
          <a:r>
            <a:rPr lang="de-DE" sz="1100" baseline="0">
              <a:latin typeface="Arial" panose="020B0604020202020204" pitchFamily="34" charset="0"/>
              <a:cs typeface="Arial" panose="020B0604020202020204" pitchFamily="34" charset="0"/>
            </a:rPr>
            <a:t> die Werte aus Spalte E in das Blatt </a:t>
          </a:r>
        </a:p>
        <a:p>
          <a:r>
            <a:rPr lang="de-DE" sz="1100" baseline="0">
              <a:latin typeface="Arial" panose="020B0604020202020204" pitchFamily="34" charset="0"/>
              <a:cs typeface="Arial" panose="020B0604020202020204" pitchFamily="34" charset="0"/>
            </a:rPr>
            <a:t>    'Org ab 10 TEW' =&gt; dort in die Spalte P (VZÄ Ist). Da die Hilfstabelle nicht pflichtig anzuwenden ist, wurde auf   </a:t>
          </a:r>
        </a:p>
        <a:p>
          <a:r>
            <a:rPr lang="de-DE" sz="1100" baseline="0">
              <a:latin typeface="Arial" panose="020B0604020202020204" pitchFamily="34" charset="0"/>
              <a:cs typeface="Arial" panose="020B0604020202020204" pitchFamily="34" charset="0"/>
            </a:rPr>
            <a:t>    eine Formelverknüpfung verzichtet.</a:t>
          </a:r>
        </a:p>
        <a:p>
          <a:r>
            <a:rPr lang="de-DE" sz="1100" b="1" baseline="0">
              <a:solidFill>
                <a:srgbClr val="FF0000"/>
              </a:solidFill>
              <a:latin typeface="Arial" panose="020B0604020202020204" pitchFamily="34" charset="0"/>
              <a:cs typeface="Arial" panose="020B0604020202020204" pitchFamily="34" charset="0"/>
            </a:rPr>
            <a:t>HINWEIS</a:t>
          </a:r>
          <a:r>
            <a:rPr lang="de-DE" sz="1100" baseline="0">
              <a:latin typeface="Arial" panose="020B0604020202020204" pitchFamily="34" charset="0"/>
              <a:cs typeface="Arial" panose="020B0604020202020204" pitchFamily="34" charset="0"/>
            </a:rPr>
            <a:t>: </a:t>
          </a:r>
          <a:r>
            <a:rPr lang="de-DE" sz="1100" b="1" baseline="0">
              <a:latin typeface="Arial" panose="020B0604020202020204" pitchFamily="34" charset="0"/>
              <a:cs typeface="Arial" panose="020B0604020202020204" pitchFamily="34" charset="0"/>
            </a:rPr>
            <a:t>Bei einer Mitarbeiterzahl von mehr als 250 müssen Sie weitere Spalten hinzufügen und </a:t>
          </a:r>
        </a:p>
        <a:p>
          <a:r>
            <a:rPr lang="de-DE" sz="1100" b="1" baseline="0">
              <a:latin typeface="Arial" panose="020B0604020202020204" pitchFamily="34" charset="0"/>
              <a:cs typeface="Arial" panose="020B0604020202020204" pitchFamily="34" charset="0"/>
            </a:rPr>
            <a:t>die  Formeln in Spalte E ("Summe VZÄ")  sowie in Zeile 172 und 173 entsprechend anpassen.</a:t>
          </a:r>
          <a:endParaRPr lang="de-DE" sz="1100" b="1">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3AD4-0AFB-4F4C-856C-AA3747E33D00}">
  <sheetPr>
    <tabColor rgb="FF005132"/>
    <pageSetUpPr fitToPage="1"/>
  </sheetPr>
  <dimension ref="A1:S214"/>
  <sheetViews>
    <sheetView showGridLines="0" tabSelected="1" topLeftCell="B1" zoomScaleNormal="100" workbookViewId="0">
      <pane ySplit="13" topLeftCell="A14" activePane="bottomLeft" state="frozen"/>
      <selection pane="bottomLeft" activeCell="D7" sqref="D7:E7"/>
    </sheetView>
  </sheetViews>
  <sheetFormatPr baseColWidth="10" defaultColWidth="9.140625" defaultRowHeight="12.75" x14ac:dyDescent="0.25"/>
  <cols>
    <col min="1" max="1" width="0.28515625" style="69" customWidth="1"/>
    <col min="2" max="2" width="5.7109375" style="208" customWidth="1"/>
    <col min="3" max="3" width="15.7109375" style="209" customWidth="1"/>
    <col min="4" max="4" width="20.5703125" style="69" customWidth="1"/>
    <col min="5" max="5" width="23.7109375" style="69" customWidth="1"/>
    <col min="6" max="6" width="60.7109375" style="209" customWidth="1"/>
    <col min="7" max="7" width="25.7109375" style="209" customWidth="1"/>
    <col min="8" max="8" width="33.140625" style="69" hidden="1" customWidth="1"/>
    <col min="9" max="9" width="5.7109375" style="218" hidden="1" customWidth="1"/>
    <col min="10" max="10" width="4.42578125" style="218" hidden="1" customWidth="1"/>
    <col min="11" max="12" width="13.140625" style="275" hidden="1" customWidth="1"/>
    <col min="13" max="13" width="15.5703125" style="218" customWidth="1"/>
    <col min="14" max="14" width="11.7109375" style="219" customWidth="1"/>
    <col min="15" max="15" width="12.7109375" style="220" bestFit="1" customWidth="1"/>
    <col min="16" max="16" width="9.7109375" style="220" bestFit="1" customWidth="1"/>
    <col min="17" max="17" width="13.85546875" style="218" bestFit="1" customWidth="1"/>
    <col min="18" max="18" width="14.5703125" style="221" bestFit="1" customWidth="1"/>
    <col min="19" max="19" width="30.7109375" style="222" customWidth="1"/>
    <col min="20" max="16384" width="9.140625" style="69"/>
  </cols>
  <sheetData>
    <row r="1" spans="1:19" s="10" customFormat="1" ht="5.0999999999999996" customHeight="1" x14ac:dyDescent="0.2">
      <c r="A1" s="1"/>
      <c r="B1" s="2"/>
      <c r="C1" s="3"/>
      <c r="D1" s="1"/>
      <c r="E1" s="1"/>
      <c r="F1" s="3"/>
      <c r="G1" s="3"/>
      <c r="H1" s="4"/>
      <c r="I1" s="5"/>
      <c r="J1" s="5"/>
      <c r="K1" s="269"/>
      <c r="L1" s="269"/>
      <c r="M1" s="5"/>
      <c r="N1" s="6"/>
      <c r="O1" s="7"/>
      <c r="P1" s="7"/>
      <c r="Q1" s="5"/>
      <c r="R1" s="8"/>
      <c r="S1" s="9"/>
    </row>
    <row r="2" spans="1:19" s="10" customFormat="1" ht="24.95" customHeight="1" x14ac:dyDescent="0.2">
      <c r="B2" s="11" t="s">
        <v>478</v>
      </c>
      <c r="C2" s="12"/>
      <c r="D2" s="12"/>
      <c r="E2" s="12"/>
      <c r="F2" s="12"/>
      <c r="G2" s="12"/>
      <c r="H2" s="268" t="s">
        <v>468</v>
      </c>
      <c r="I2" s="268"/>
      <c r="J2" s="268"/>
      <c r="K2" s="270"/>
      <c r="L2" s="270"/>
      <c r="M2" s="12"/>
      <c r="N2" s="13"/>
      <c r="O2" s="14"/>
      <c r="P2" s="15"/>
      <c r="Q2" s="16"/>
      <c r="R2" s="13"/>
      <c r="S2" s="17"/>
    </row>
    <row r="3" spans="1:19" s="10" customFormat="1" ht="3.75" customHeight="1" x14ac:dyDescent="0.2">
      <c r="B3" s="18"/>
      <c r="C3" s="19"/>
      <c r="F3" s="19"/>
      <c r="G3" s="19"/>
      <c r="H3" s="20"/>
      <c r="I3" s="16"/>
      <c r="J3" s="16"/>
      <c r="K3" s="50"/>
      <c r="L3" s="50"/>
      <c r="M3" s="16"/>
      <c r="N3" s="21"/>
      <c r="O3" s="15"/>
      <c r="P3" s="15"/>
      <c r="Q3" s="16"/>
      <c r="R3" s="22"/>
      <c r="S3" s="23"/>
    </row>
    <row r="4" spans="1:19" s="10" customFormat="1" ht="24.95" customHeight="1" x14ac:dyDescent="0.2">
      <c r="B4" s="11" t="s">
        <v>886</v>
      </c>
      <c r="D4" s="24"/>
      <c r="E4" s="24"/>
      <c r="F4" s="19"/>
      <c r="G4" s="19"/>
      <c r="H4" s="20"/>
      <c r="I4" s="16"/>
      <c r="J4" s="16"/>
      <c r="K4" s="50"/>
      <c r="L4" s="50"/>
      <c r="M4" s="16"/>
      <c r="N4" s="21"/>
      <c r="O4" s="15"/>
      <c r="P4" s="15"/>
      <c r="Q4" s="16"/>
      <c r="R4" s="22"/>
      <c r="S4" s="23"/>
    </row>
    <row r="5" spans="1:19" s="10" customFormat="1" ht="5.0999999999999996" customHeight="1" x14ac:dyDescent="0.2">
      <c r="A5" s="1"/>
      <c r="B5" s="2"/>
      <c r="C5" s="3"/>
      <c r="D5" s="1"/>
      <c r="E5" s="1"/>
      <c r="F5" s="3"/>
      <c r="G5" s="3"/>
      <c r="H5" s="4"/>
      <c r="I5" s="5"/>
      <c r="J5" s="5"/>
      <c r="K5" s="269"/>
      <c r="L5" s="269"/>
      <c r="M5" s="5"/>
      <c r="N5" s="6"/>
      <c r="O5" s="7"/>
      <c r="P5" s="7"/>
      <c r="Q5" s="5"/>
      <c r="R5" s="8"/>
      <c r="S5" s="9"/>
    </row>
    <row r="6" spans="1:19" s="25" customFormat="1" ht="5.0999999999999996" customHeight="1" x14ac:dyDescent="0.2">
      <c r="B6" s="26"/>
      <c r="C6" s="27"/>
      <c r="F6" s="27"/>
      <c r="G6" s="27"/>
      <c r="H6" s="28"/>
      <c r="I6" s="29"/>
      <c r="J6" s="29"/>
      <c r="K6" s="271"/>
      <c r="L6" s="271"/>
      <c r="M6" s="29"/>
      <c r="N6" s="30"/>
      <c r="O6" s="31"/>
      <c r="P6" s="31"/>
      <c r="Q6" s="29"/>
      <c r="R6" s="32"/>
      <c r="S6" s="33"/>
    </row>
    <row r="7" spans="1:19" s="10" customFormat="1" ht="27" customHeight="1" x14ac:dyDescent="0.2">
      <c r="B7" s="571" t="s">
        <v>0</v>
      </c>
      <c r="C7" s="571"/>
      <c r="D7" s="572"/>
      <c r="E7" s="572"/>
      <c r="G7" s="34" t="s">
        <v>2</v>
      </c>
      <c r="H7" s="35"/>
      <c r="I7" s="36"/>
      <c r="J7" s="37"/>
      <c r="K7" s="272"/>
      <c r="L7" s="272"/>
      <c r="M7" s="38"/>
      <c r="N7" s="38"/>
      <c r="O7" s="39"/>
      <c r="P7" s="39"/>
      <c r="Q7" s="39"/>
      <c r="R7" s="40" t="s">
        <v>3</v>
      </c>
      <c r="S7" s="23"/>
    </row>
    <row r="8" spans="1:19" s="10" customFormat="1" ht="8.1" customHeight="1" x14ac:dyDescent="0.2">
      <c r="B8" s="18"/>
      <c r="C8" s="19"/>
      <c r="H8" s="35"/>
      <c r="I8" s="36"/>
      <c r="J8" s="37"/>
      <c r="K8" s="272"/>
      <c r="L8" s="272"/>
      <c r="M8" s="37"/>
      <c r="N8" s="41"/>
      <c r="O8" s="42"/>
      <c r="P8" s="42"/>
      <c r="Q8" s="37"/>
      <c r="R8" s="43"/>
      <c r="S8" s="23"/>
    </row>
    <row r="9" spans="1:19" s="10" customFormat="1" ht="27" customHeight="1" x14ac:dyDescent="0.2">
      <c r="B9" s="571" t="s">
        <v>1</v>
      </c>
      <c r="C9" s="573"/>
      <c r="D9" s="44"/>
      <c r="E9" s="45" t="str">
        <f>IF(D9="",("Einwohnerzahl muss angegeben werden!"),(""))</f>
        <v>Einwohnerzahl muss angegeben werden!</v>
      </c>
      <c r="H9" s="35"/>
      <c r="I9" s="36"/>
      <c r="J9" s="37"/>
      <c r="K9" s="272"/>
      <c r="L9" s="272"/>
      <c r="M9" s="46"/>
      <c r="N9" s="47"/>
      <c r="O9" s="574"/>
      <c r="P9" s="574"/>
      <c r="Q9" s="48"/>
      <c r="R9" s="49" t="s">
        <v>4</v>
      </c>
      <c r="S9" s="23"/>
    </row>
    <row r="10" spans="1:19" s="10" customFormat="1" ht="8.1" customHeight="1" x14ac:dyDescent="0.2">
      <c r="B10" s="18"/>
      <c r="C10" s="19"/>
      <c r="D10" s="50"/>
      <c r="H10" s="35"/>
      <c r="I10" s="36"/>
      <c r="J10" s="37"/>
      <c r="K10" s="272"/>
      <c r="L10" s="272"/>
      <c r="M10" s="51"/>
      <c r="N10" s="52"/>
      <c r="O10" s="53"/>
      <c r="P10" s="53"/>
      <c r="Q10" s="51"/>
      <c r="R10" s="54"/>
      <c r="S10" s="23"/>
    </row>
    <row r="11" spans="1:19" s="10" customFormat="1" ht="27" customHeight="1" x14ac:dyDescent="0.2">
      <c r="A11" s="45"/>
      <c r="B11" s="45"/>
      <c r="C11" s="45"/>
      <c r="D11" s="45"/>
      <c r="E11" s="45"/>
      <c r="F11" s="55"/>
      <c r="G11" s="55"/>
      <c r="H11" s="35"/>
      <c r="I11" s="36"/>
      <c r="J11" s="37"/>
      <c r="K11" s="272"/>
      <c r="L11" s="272"/>
      <c r="M11" s="56"/>
      <c r="N11" s="575" t="s">
        <v>6</v>
      </c>
      <c r="O11" s="575"/>
      <c r="P11" s="575"/>
      <c r="Q11" s="57"/>
      <c r="R11" s="58" t="s">
        <v>5</v>
      </c>
      <c r="S11" s="23"/>
    </row>
    <row r="12" spans="1:19" s="10" customFormat="1" ht="7.5" customHeight="1" x14ac:dyDescent="0.2">
      <c r="B12" s="18"/>
      <c r="C12" s="19"/>
      <c r="F12" s="19"/>
      <c r="G12" s="19"/>
      <c r="H12" s="20"/>
      <c r="I12" s="16"/>
      <c r="J12" s="16"/>
      <c r="K12" s="50"/>
      <c r="L12" s="50"/>
      <c r="M12" s="16"/>
      <c r="N12" s="59"/>
      <c r="O12" s="60"/>
      <c r="P12" s="60"/>
      <c r="Q12" s="16"/>
      <c r="R12" s="22"/>
      <c r="S12" s="23"/>
    </row>
    <row r="13" spans="1:19" s="61" customFormat="1" ht="51" x14ac:dyDescent="0.25">
      <c r="B13" s="62" t="s">
        <v>7</v>
      </c>
      <c r="C13" s="63" t="s">
        <v>856</v>
      </c>
      <c r="D13" s="64" t="s">
        <v>8</v>
      </c>
      <c r="E13" s="63" t="s">
        <v>24</v>
      </c>
      <c r="F13" s="63" t="s">
        <v>10</v>
      </c>
      <c r="G13" s="63" t="s">
        <v>331</v>
      </c>
      <c r="H13" s="584" t="s">
        <v>9</v>
      </c>
      <c r="I13" s="585"/>
      <c r="J13" s="586"/>
      <c r="K13" s="256" t="s">
        <v>466</v>
      </c>
      <c r="L13" s="63" t="s">
        <v>467</v>
      </c>
      <c r="M13" s="65" t="s">
        <v>528</v>
      </c>
      <c r="N13" s="66" t="s">
        <v>855</v>
      </c>
      <c r="O13" s="67" t="s">
        <v>527</v>
      </c>
      <c r="P13" s="67" t="s">
        <v>529</v>
      </c>
      <c r="Q13" s="63" t="s">
        <v>530</v>
      </c>
      <c r="R13" s="63" t="s">
        <v>531</v>
      </c>
      <c r="S13" s="68" t="s">
        <v>11</v>
      </c>
    </row>
    <row r="14" spans="1:19" ht="56.25" x14ac:dyDescent="0.25">
      <c r="B14" s="70" t="s">
        <v>12</v>
      </c>
      <c r="C14" s="71" t="s">
        <v>17</v>
      </c>
      <c r="D14" s="71" t="s">
        <v>18</v>
      </c>
      <c r="E14" s="72" t="s">
        <v>816</v>
      </c>
      <c r="F14" s="72" t="s">
        <v>837</v>
      </c>
      <c r="G14" s="72" t="s">
        <v>29</v>
      </c>
      <c r="H14" s="73">
        <v>1</v>
      </c>
      <c r="I14" s="74">
        <v>17</v>
      </c>
      <c r="J14" s="74"/>
      <c r="K14" s="273" t="s">
        <v>465</v>
      </c>
      <c r="L14" s="273" t="s">
        <v>465</v>
      </c>
      <c r="M14" s="235"/>
      <c r="N14" s="276">
        <f>SUMIF($K$16:$K$172,"",$O$16:$O$172)</f>
        <v>5.9</v>
      </c>
      <c r="O14" s="223">
        <f>IF(M14="SOLL = IST",P14,IFERROR(N14/I14*H14,""))</f>
        <v>0.34705882352941181</v>
      </c>
      <c r="P14" s="75"/>
      <c r="Q14" s="263" t="str">
        <f>IFERROR(IF(ROUND(O14,2)-ROUND(P14,2)=0,"0,00",IF(O14-P14&gt;0,"Mehrbedarf "&amp;TEXT((O14-P14),"0,00"),"Minderbedarf "&amp;TEXT((O14-P14),"0,00"))),"")</f>
        <v>Mehrbedarf 0,35</v>
      </c>
      <c r="R14" s="77" t="str">
        <f>IFERROR(IF(P14="","",IF(Q14="0,00",0,ROUND((P14/O14*100)-100,0))),"")</f>
        <v/>
      </c>
      <c r="S14" s="78"/>
    </row>
    <row r="15" spans="1:19" ht="90" x14ac:dyDescent="0.25">
      <c r="B15" s="79" t="s">
        <v>13</v>
      </c>
      <c r="C15" s="71" t="s">
        <v>17</v>
      </c>
      <c r="D15" s="71" t="s">
        <v>19</v>
      </c>
      <c r="E15" s="72" t="s">
        <v>887</v>
      </c>
      <c r="F15" s="72" t="s">
        <v>838</v>
      </c>
      <c r="G15" s="72" t="s">
        <v>30</v>
      </c>
      <c r="H15" s="73">
        <v>1</v>
      </c>
      <c r="I15" s="187">
        <v>25</v>
      </c>
      <c r="J15" s="74"/>
      <c r="K15" s="273" t="s">
        <v>465</v>
      </c>
      <c r="L15" s="273" t="s">
        <v>465</v>
      </c>
      <c r="M15" s="235"/>
      <c r="N15" s="276">
        <f>SUMIF($L$16:$L$172,"",$O$16:$O$172)</f>
        <v>5.7</v>
      </c>
      <c r="O15" s="223">
        <f>IF(M15="SOLL = IST",P15,IFERROR(N15/I15*H15,""))</f>
        <v>0.22800000000000001</v>
      </c>
      <c r="P15" s="75"/>
      <c r="Q15" s="263" t="str">
        <f>IFERROR(IF(ROUND(O15,2)-ROUND(P15,2)=0,"0,00",IF(O15-P15&gt;0,"Mehrbedarf "&amp;TEXT((O15-P15),"0,00"),"Minderbedarf "&amp;TEXT((O15-P15),"0,00"))),"")</f>
        <v>Mehrbedarf 0,23</v>
      </c>
      <c r="R15" s="77" t="str">
        <f>IFERROR(IF(P15="","",IF(Q15="0,00",0,ROUND((P15/O15*100)-100,0))),"")</f>
        <v/>
      </c>
      <c r="S15" s="78"/>
    </row>
    <row r="16" spans="1:19" ht="180" x14ac:dyDescent="0.25">
      <c r="B16" s="80" t="s">
        <v>14</v>
      </c>
      <c r="C16" s="71" t="s">
        <v>17</v>
      </c>
      <c r="D16" s="71" t="s">
        <v>20</v>
      </c>
      <c r="E16" s="81" t="s">
        <v>23</v>
      </c>
      <c r="F16" s="82" t="s">
        <v>839</v>
      </c>
      <c r="G16" s="83" t="s">
        <v>852</v>
      </c>
      <c r="H16" s="76">
        <v>1</v>
      </c>
      <c r="I16" s="74">
        <v>27</v>
      </c>
      <c r="J16" s="74"/>
      <c r="K16" s="273" t="str">
        <f t="shared" ref="K16:L18" si="0">IF($M16="Nicht berücksichtigt","x","")</f>
        <v/>
      </c>
      <c r="L16" s="273" t="str">
        <f t="shared" si="0"/>
        <v/>
      </c>
      <c r="M16" s="235"/>
      <c r="N16" s="84"/>
      <c r="O16" s="223">
        <f>IF(M16="SOLL = IST",P16,IFERROR(N16/I16*H16,""))</f>
        <v>0</v>
      </c>
      <c r="P16" s="75"/>
      <c r="Q16" s="263" t="str">
        <f>IFERROR(IF(ROUND(O16,2)-ROUND(P16,2)=0,"0,00",IF(O16-P16&gt;0,"Mehrbedarf "&amp;TEXT((O16-P16),"0,00"),"Minderbedarf "&amp;TEXT((O16-P16),"0,00"))),"")</f>
        <v>0,00</v>
      </c>
      <c r="R16" s="77" t="str">
        <f>IFERROR(IF(P16="","",IF(Q16="0,00",0,ROUND((P16/O16*100)-100,0))),"")</f>
        <v/>
      </c>
      <c r="S16" s="78"/>
    </row>
    <row r="17" spans="2:19" ht="141.75" customHeight="1" x14ac:dyDescent="0.25">
      <c r="B17" s="86" t="s">
        <v>15</v>
      </c>
      <c r="C17" s="71" t="s">
        <v>17</v>
      </c>
      <c r="D17" s="71" t="s">
        <v>21</v>
      </c>
      <c r="E17" s="87" t="s">
        <v>25</v>
      </c>
      <c r="F17" s="88" t="s">
        <v>27</v>
      </c>
      <c r="G17" s="88" t="s">
        <v>817</v>
      </c>
      <c r="H17" s="89">
        <v>1</v>
      </c>
      <c r="I17" s="187">
        <v>13000</v>
      </c>
      <c r="J17" s="91"/>
      <c r="K17" s="273" t="str">
        <f t="shared" si="0"/>
        <v/>
      </c>
      <c r="L17" s="273" t="str">
        <f t="shared" si="0"/>
        <v/>
      </c>
      <c r="M17" s="235"/>
      <c r="N17" s="475">
        <f>D9</f>
        <v>0</v>
      </c>
      <c r="O17" s="223">
        <f>IF(M17="SOLL = IST",P17,IFERROR(N17/I17*H17,""))</f>
        <v>0</v>
      </c>
      <c r="P17" s="491"/>
      <c r="Q17" s="263" t="str">
        <f>IFERROR(IF(ROUND(O17,2)-ROUND(P17,2)=0,"0,00",IF(O17-P17&gt;0,"Mehrbedarf "&amp;TEXT((O17-P17),"0,00"),"Minderbedarf "&amp;TEXT((O17-P17),"0,00"))),"")</f>
        <v>0,00</v>
      </c>
      <c r="R17" s="77" t="str">
        <f>IFERROR(IF(P17="","",IF(Q17="0,00",0,ROUND((P17/O17*100)-100,0))),"")</f>
        <v/>
      </c>
      <c r="S17" s="78"/>
    </row>
    <row r="18" spans="2:19" ht="67.5" x14ac:dyDescent="0.25">
      <c r="B18" s="86" t="s">
        <v>16</v>
      </c>
      <c r="C18" s="71" t="s">
        <v>17</v>
      </c>
      <c r="D18" s="71" t="s">
        <v>22</v>
      </c>
      <c r="E18" s="87" t="s">
        <v>26</v>
      </c>
      <c r="F18" s="88" t="s">
        <v>875</v>
      </c>
      <c r="G18" s="87" t="s">
        <v>28</v>
      </c>
      <c r="H18" s="89">
        <v>0.1</v>
      </c>
      <c r="I18" s="91">
        <v>15</v>
      </c>
      <c r="J18" s="91"/>
      <c r="K18" s="273" t="str">
        <f t="shared" si="0"/>
        <v/>
      </c>
      <c r="L18" s="273" t="str">
        <f t="shared" si="0"/>
        <v/>
      </c>
      <c r="M18" s="235"/>
      <c r="N18" s="84"/>
      <c r="O18" s="223">
        <f>IF(M18="SOLL = IST",P18,IFERROR(N18/I18*H18,""))</f>
        <v>0</v>
      </c>
      <c r="P18" s="491"/>
      <c r="Q18" s="263" t="str">
        <f>IFERROR(IF(ROUND(O18,2)-ROUND(P18,2)=0,"0,00",IF(O18-P18&gt;0,"Mehrbedarf "&amp;TEXT((O18-P18),"0,00"),"Minderbedarf "&amp;TEXT((O18-P18),"0,00"))),"")</f>
        <v>0,00</v>
      </c>
      <c r="R18" s="77" t="str">
        <f>IFERROR(IF(P18="","",IF(Q18="0,00",0,ROUND((P18/O18*100)-100,0))),"")</f>
        <v/>
      </c>
      <c r="S18" s="78"/>
    </row>
    <row r="19" spans="2:19" ht="3.95" customHeight="1" x14ac:dyDescent="0.25">
      <c r="B19" s="92"/>
      <c r="C19" s="93"/>
      <c r="D19" s="93"/>
      <c r="E19" s="93"/>
      <c r="F19" s="93"/>
      <c r="G19" s="93"/>
      <c r="H19" s="93"/>
      <c r="I19" s="93"/>
      <c r="J19" s="93"/>
      <c r="K19" s="274"/>
      <c r="L19" s="274"/>
      <c r="M19" s="236"/>
      <c r="N19" s="93"/>
      <c r="O19" s="94"/>
      <c r="P19" s="94"/>
      <c r="Q19" s="94"/>
      <c r="R19" s="95"/>
      <c r="S19" s="96"/>
    </row>
    <row r="20" spans="2:19" ht="45.75" customHeight="1" x14ac:dyDescent="0.25">
      <c r="B20" s="97" t="s">
        <v>31</v>
      </c>
      <c r="C20" s="98" t="s">
        <v>43</v>
      </c>
      <c r="D20" s="99" t="s">
        <v>47</v>
      </c>
      <c r="E20" s="100" t="s">
        <v>57</v>
      </c>
      <c r="F20" s="101" t="s">
        <v>861</v>
      </c>
      <c r="G20" s="102" t="s">
        <v>63</v>
      </c>
      <c r="H20" s="103">
        <v>0.2</v>
      </c>
      <c r="I20" s="104"/>
      <c r="J20" s="104"/>
      <c r="K20" s="273" t="str">
        <f>IF($M20="Nicht berücksichtigt","x","")</f>
        <v/>
      </c>
      <c r="L20" s="273" t="str">
        <f>IF($M20="Nicht berücksichtigt","x","")</f>
        <v/>
      </c>
      <c r="M20" s="235"/>
      <c r="N20" s="105"/>
      <c r="O20" s="281">
        <f>IF(M20="SOLL = IST",P20,H20)</f>
        <v>0.2</v>
      </c>
      <c r="P20" s="106"/>
      <c r="Q20" s="263" t="str">
        <f>IFERROR(IF(ROUND(O20,2)-ROUND(P20,2)=0,"0,00",IF(O20-P20&gt;0,"Mehrbedarf "&amp;TEXT((O20-P20),"0,00"),"Minderbedarf "&amp;TEXT((O20-P20),"0,00"))),"")</f>
        <v>Mehrbedarf 0,20</v>
      </c>
      <c r="R20" s="77" t="str">
        <f>IFERROR(IF(P20="","",IF(Q20="0,00",0,ROUND((P20/O20*100)-100,0))),"")</f>
        <v/>
      </c>
      <c r="S20" s="107"/>
    </row>
    <row r="21" spans="2:19" ht="106.5" customHeight="1" x14ac:dyDescent="0.25">
      <c r="B21" s="108" t="s">
        <v>32</v>
      </c>
      <c r="C21" s="98" t="s">
        <v>43</v>
      </c>
      <c r="D21" s="98" t="s">
        <v>46</v>
      </c>
      <c r="E21" s="109" t="s">
        <v>58</v>
      </c>
      <c r="F21" s="110" t="s">
        <v>866</v>
      </c>
      <c r="G21" s="111" t="s">
        <v>64</v>
      </c>
      <c r="H21" s="112">
        <v>0.5</v>
      </c>
      <c r="I21" s="90">
        <v>14600</v>
      </c>
      <c r="J21" s="113"/>
      <c r="K21" s="273" t="str">
        <f>IF($M21="Nicht berücksichtigt","x","")</f>
        <v/>
      </c>
      <c r="L21" s="273" t="str">
        <f>IF($M21="Nicht berücksichtigt","x","")</f>
        <v/>
      </c>
      <c r="M21" s="235"/>
      <c r="N21" s="84"/>
      <c r="O21" s="223">
        <f>IF(M21="SOLL = IST",P21,IFERROR(N21/I21*H21,""))</f>
        <v>0</v>
      </c>
      <c r="P21" s="489"/>
      <c r="Q21" s="263" t="str">
        <f>IFERROR(IF(ROUND(O21,2)-ROUND(P21,2)=0,"0,00",IF(O21-P21&gt;0,"Mehrbedarf "&amp;TEXT((O21-P21),"0,00"),"Minderbedarf "&amp;TEXT((O21-P21),"0,00"))),"")</f>
        <v>0,00</v>
      </c>
      <c r="R21" s="77" t="str">
        <f>IFERROR(IF(P21="","",IF(Q21="0,00",0,ROUND((P21/O21*100)-100,0))),"")</f>
        <v/>
      </c>
      <c r="S21" s="114"/>
    </row>
    <row r="22" spans="2:19" ht="3.95" customHeight="1" x14ac:dyDescent="0.25">
      <c r="B22" s="92"/>
      <c r="C22" s="93"/>
      <c r="D22" s="93"/>
      <c r="E22" s="93"/>
      <c r="F22" s="93"/>
      <c r="G22" s="93"/>
      <c r="H22" s="93"/>
      <c r="I22" s="93"/>
      <c r="J22" s="93"/>
      <c r="K22" s="274"/>
      <c r="L22" s="274"/>
      <c r="M22" s="236"/>
      <c r="N22" s="93"/>
      <c r="O22" s="94"/>
      <c r="P22" s="94"/>
      <c r="Q22" s="94"/>
      <c r="R22" s="95"/>
      <c r="S22" s="96"/>
    </row>
    <row r="23" spans="2:19" ht="33.75" x14ac:dyDescent="0.25">
      <c r="B23" s="115" t="s">
        <v>33</v>
      </c>
      <c r="C23" s="116" t="s">
        <v>44</v>
      </c>
      <c r="D23" s="71" t="s">
        <v>49</v>
      </c>
      <c r="E23" s="81" t="s">
        <v>59</v>
      </c>
      <c r="F23" s="71" t="s">
        <v>66</v>
      </c>
      <c r="G23" s="71" t="s">
        <v>67</v>
      </c>
      <c r="H23" s="117">
        <v>0.1</v>
      </c>
      <c r="I23" s="118">
        <v>60</v>
      </c>
      <c r="J23" s="118"/>
      <c r="K23" s="273" t="str">
        <f t="shared" ref="K23:L26" si="1">IF($M23="Nicht berücksichtigt","x","")</f>
        <v/>
      </c>
      <c r="L23" s="273" t="str">
        <f t="shared" si="1"/>
        <v/>
      </c>
      <c r="M23" s="235"/>
      <c r="N23" s="84"/>
      <c r="O23" s="223">
        <f>IF(M23="SOLL = IST",P23,IFERROR(N23/I23*H23,""))</f>
        <v>0</v>
      </c>
      <c r="P23" s="106"/>
      <c r="Q23" s="263" t="str">
        <f>IFERROR(IF(ROUND(O23,2)-ROUND(P23,2)=0,"0,00",IF(O23-P23&gt;0,"Mehrbedarf "&amp;TEXT((O23-P23),"0,00"),"Minderbedarf "&amp;TEXT((O23-P23),"0,00"))),"")</f>
        <v>0,00</v>
      </c>
      <c r="R23" s="77" t="str">
        <f>IFERROR(IF(P23="","",IF(Q23="0,00",0,ROUND((P23/O23*100)-100,0))),"")</f>
        <v/>
      </c>
      <c r="S23" s="245"/>
    </row>
    <row r="24" spans="2:19" ht="56.25" x14ac:dyDescent="0.25">
      <c r="B24" s="119" t="s">
        <v>34</v>
      </c>
      <c r="C24" s="116" t="s">
        <v>44</v>
      </c>
      <c r="D24" s="71" t="s">
        <v>48</v>
      </c>
      <c r="E24" s="81" t="s">
        <v>60</v>
      </c>
      <c r="F24" s="72" t="s">
        <v>65</v>
      </c>
      <c r="G24" s="226" t="s">
        <v>180</v>
      </c>
      <c r="H24" s="117">
        <v>0.1</v>
      </c>
      <c r="I24" s="118">
        <v>140</v>
      </c>
      <c r="J24" s="118"/>
      <c r="K24" s="273" t="str">
        <f t="shared" si="1"/>
        <v/>
      </c>
      <c r="L24" s="273" t="str">
        <f t="shared" si="1"/>
        <v/>
      </c>
      <c r="M24" s="235"/>
      <c r="N24" s="469">
        <f>N35</f>
        <v>0</v>
      </c>
      <c r="O24" s="223">
        <f>IF(M24="SOLL = IST",P24,IFERROR(N24/I24*H24,""))</f>
        <v>0</v>
      </c>
      <c r="P24" s="106"/>
      <c r="Q24" s="263" t="str">
        <f>IFERROR(IF(ROUND(O24,2)-ROUND(P24,2)=0,"0,00",IF(O24-P24&gt;0,"Mehrbedarf "&amp;TEXT((O24-P24),"0,00"),"Minderbedarf "&amp;TEXT((O24-P24),"0,00"))),"")</f>
        <v>0,00</v>
      </c>
      <c r="R24" s="77" t="str">
        <f>IFERROR(IF(P24="","",IF(Q24="0,00",0,ROUND((P24/O24*100)-100,0))),"")</f>
        <v/>
      </c>
      <c r="S24" s="245"/>
    </row>
    <row r="25" spans="2:19" ht="123.75" x14ac:dyDescent="0.25">
      <c r="B25" s="119" t="s">
        <v>35</v>
      </c>
      <c r="C25" s="116" t="s">
        <v>44</v>
      </c>
      <c r="D25" s="71" t="s">
        <v>579</v>
      </c>
      <c r="E25" s="81" t="s">
        <v>61</v>
      </c>
      <c r="F25" s="72" t="s">
        <v>840</v>
      </c>
      <c r="G25" s="98" t="s">
        <v>68</v>
      </c>
      <c r="H25" s="117">
        <v>0.1</v>
      </c>
      <c r="I25" s="118">
        <v>15</v>
      </c>
      <c r="J25" s="118"/>
      <c r="K25" s="273" t="str">
        <f t="shared" si="1"/>
        <v/>
      </c>
      <c r="L25" s="273" t="str">
        <f t="shared" si="1"/>
        <v/>
      </c>
      <c r="M25" s="235"/>
      <c r="N25" s="84"/>
      <c r="O25" s="223">
        <f>IF(M25="SOLL = IST",P25,IFERROR(N25/I25*H25,""))</f>
        <v>0</v>
      </c>
      <c r="P25" s="106"/>
      <c r="Q25" s="263" t="str">
        <f>IFERROR(IF(ROUND(O25,2)-ROUND(P25,2)=0,"0,00",IF(O25-P25&gt;0,"Mehrbedarf "&amp;TEXT((O25-P25),"0,00"),"Minderbedarf "&amp;TEXT((O25-P25),"0,00"))),"")</f>
        <v>0,00</v>
      </c>
      <c r="R25" s="77" t="str">
        <f>IFERROR(IF(P25="","",IF(Q25="0,00",0,ROUND((P25/O25*100)-100,0))),"")</f>
        <v/>
      </c>
      <c r="S25" s="245"/>
    </row>
    <row r="26" spans="2:19" ht="56.25" x14ac:dyDescent="0.25">
      <c r="B26" s="119" t="s">
        <v>36</v>
      </c>
      <c r="C26" s="116" t="s">
        <v>44</v>
      </c>
      <c r="D26" s="71" t="s">
        <v>50</v>
      </c>
      <c r="E26" s="120" t="s">
        <v>62</v>
      </c>
      <c r="F26" s="72" t="s">
        <v>69</v>
      </c>
      <c r="G26" s="98" t="s">
        <v>63</v>
      </c>
      <c r="H26" s="117">
        <v>0.05</v>
      </c>
      <c r="I26" s="118"/>
      <c r="J26" s="118"/>
      <c r="K26" s="273" t="str">
        <f t="shared" si="1"/>
        <v/>
      </c>
      <c r="L26" s="273" t="str">
        <f t="shared" si="1"/>
        <v/>
      </c>
      <c r="M26" s="235"/>
      <c r="N26" s="121"/>
      <c r="O26" s="85">
        <f>IF(M26="SOLL = IST",P26,H26)</f>
        <v>0.05</v>
      </c>
      <c r="P26" s="489"/>
      <c r="Q26" s="263" t="str">
        <f>IFERROR(IF(ROUND(O26,2)-ROUND(P26,2)=0,"0,00",IF(O26-P26&gt;0,"Mehrbedarf "&amp;TEXT((O26-P26),"0,00"),"Minderbedarf "&amp;TEXT((O26-P26),"0,00"))),"")</f>
        <v>Mehrbedarf 0,05</v>
      </c>
      <c r="R26" s="77" t="str">
        <f>IFERROR(IF(P26="","",IF(Q26="0,00",0,ROUND((P26/O26*100)-100,0))),"")</f>
        <v/>
      </c>
      <c r="S26" s="246"/>
    </row>
    <row r="27" spans="2:19" ht="3.95" customHeight="1" x14ac:dyDescent="0.25">
      <c r="B27" s="92"/>
      <c r="C27" s="93"/>
      <c r="D27" s="93"/>
      <c r="E27" s="93"/>
      <c r="F27" s="93"/>
      <c r="G27" s="93"/>
      <c r="H27" s="93"/>
      <c r="I27" s="93"/>
      <c r="J27" s="93"/>
      <c r="K27" s="274"/>
      <c r="L27" s="274"/>
      <c r="M27" s="236"/>
      <c r="N27" s="93"/>
      <c r="O27" s="94"/>
      <c r="P27" s="94"/>
      <c r="Q27" s="94"/>
      <c r="R27" s="95"/>
      <c r="S27" s="96"/>
    </row>
    <row r="28" spans="2:19" ht="101.25" customHeight="1" x14ac:dyDescent="0.25">
      <c r="B28" s="122" t="s">
        <v>37</v>
      </c>
      <c r="C28" s="98" t="s">
        <v>45</v>
      </c>
      <c r="D28" s="88" t="s">
        <v>51</v>
      </c>
      <c r="E28" s="509" t="s">
        <v>77</v>
      </c>
      <c r="F28" s="72" t="s">
        <v>70</v>
      </c>
      <c r="G28" s="514" t="s">
        <v>817</v>
      </c>
      <c r="H28" s="587">
        <v>1</v>
      </c>
      <c r="I28" s="590">
        <v>13500</v>
      </c>
      <c r="J28" s="593"/>
      <c r="K28" s="511" t="str">
        <f>IF($M28="Nicht berücksichtigt","x","")</f>
        <v/>
      </c>
      <c r="L28" s="511" t="str">
        <f>IF($M28="Nicht berücksichtigt","x","")</f>
        <v/>
      </c>
      <c r="M28" s="505"/>
      <c r="N28" s="576">
        <f>D9</f>
        <v>0</v>
      </c>
      <c r="O28" s="579">
        <f>IF(M28="SOLL = IST",P28,IFERROR(N28/I28*H28,""))</f>
        <v>0</v>
      </c>
      <c r="P28" s="541"/>
      <c r="Q28" s="543" t="str">
        <f>IFERROR(IF(ROUND(O28,2)-ROUND(P28,2)=0,"0,00",IF(O28-P28&gt;0,"Mehrbedarf "&amp;TEXT((O28-P28),"0,00"),"Minderbedarf "&amp;TEXT((O28-P28),"0,00"))),"")</f>
        <v>0,00</v>
      </c>
      <c r="R28" s="545" t="str">
        <f>IFERROR(IF(P28="","",IF(Q28="0,00",0,ROUND((P28/O28*100)-100,0))),"")</f>
        <v/>
      </c>
      <c r="S28" s="549"/>
    </row>
    <row r="29" spans="2:19" ht="67.5" x14ac:dyDescent="0.25">
      <c r="B29" s="122" t="s">
        <v>38</v>
      </c>
      <c r="C29" s="98" t="s">
        <v>45</v>
      </c>
      <c r="D29" s="88" t="s">
        <v>52</v>
      </c>
      <c r="E29" s="551"/>
      <c r="F29" s="72" t="s">
        <v>71</v>
      </c>
      <c r="G29" s="525"/>
      <c r="H29" s="588"/>
      <c r="I29" s="591"/>
      <c r="J29" s="594"/>
      <c r="K29" s="512"/>
      <c r="L29" s="512"/>
      <c r="M29" s="559"/>
      <c r="N29" s="577"/>
      <c r="O29" s="580"/>
      <c r="P29" s="570"/>
      <c r="Q29" s="582"/>
      <c r="R29" s="583"/>
      <c r="S29" s="550"/>
    </row>
    <row r="30" spans="2:19" ht="123.75" x14ac:dyDescent="0.25">
      <c r="B30" s="122" t="s">
        <v>39</v>
      </c>
      <c r="C30" s="98" t="s">
        <v>45</v>
      </c>
      <c r="D30" s="88" t="s">
        <v>53</v>
      </c>
      <c r="E30" s="510"/>
      <c r="F30" s="72" t="s">
        <v>842</v>
      </c>
      <c r="G30" s="515"/>
      <c r="H30" s="589"/>
      <c r="I30" s="592"/>
      <c r="J30" s="595"/>
      <c r="K30" s="513"/>
      <c r="L30" s="513"/>
      <c r="M30" s="506"/>
      <c r="N30" s="578"/>
      <c r="O30" s="581"/>
      <c r="P30" s="542"/>
      <c r="Q30" s="544"/>
      <c r="R30" s="546"/>
      <c r="S30" s="566"/>
    </row>
    <row r="31" spans="2:19" ht="45" x14ac:dyDescent="0.25">
      <c r="B31" s="122" t="s">
        <v>40</v>
      </c>
      <c r="C31" s="98" t="s">
        <v>45</v>
      </c>
      <c r="D31" s="88" t="s">
        <v>54</v>
      </c>
      <c r="E31" s="124" t="s">
        <v>76</v>
      </c>
      <c r="F31" s="72" t="s">
        <v>72</v>
      </c>
      <c r="G31" s="71" t="s">
        <v>78</v>
      </c>
      <c r="H31" s="117">
        <v>0.2</v>
      </c>
      <c r="I31" s="118">
        <v>1</v>
      </c>
      <c r="J31" s="118"/>
      <c r="K31" s="273" t="str">
        <f t="shared" ref="K31:L33" si="2">IF($M31="Nicht berücksichtigt","x","")</f>
        <v/>
      </c>
      <c r="L31" s="273" t="str">
        <f t="shared" si="2"/>
        <v/>
      </c>
      <c r="M31" s="237"/>
      <c r="N31" s="84"/>
      <c r="O31" s="223">
        <f>IF(M31="SOLL = IST",P31,IFERROR(N31/I31*H31,""))</f>
        <v>0</v>
      </c>
      <c r="P31" s="106"/>
      <c r="Q31" s="263" t="str">
        <f>IFERROR(IF(ROUND(O31,2)-ROUND(P31,2)=0,"0,00",IF(O31-P31&gt;0,"Mehrbedarf "&amp;TEXT((O31-P31),"0,00"),"Minderbedarf "&amp;TEXT((O31-P31),"0,00"))),"")</f>
        <v>0,00</v>
      </c>
      <c r="R31" s="77" t="str">
        <f>IFERROR(IF(P31="","",IF(Q31="0,00",0,ROUND((P31/O31*100)-100,0))),"")</f>
        <v/>
      </c>
      <c r="S31" s="191"/>
    </row>
    <row r="32" spans="2:19" ht="78.75" x14ac:dyDescent="0.25">
      <c r="B32" s="122" t="s">
        <v>41</v>
      </c>
      <c r="C32" s="98" t="s">
        <v>45</v>
      </c>
      <c r="D32" s="88" t="s">
        <v>55</v>
      </c>
      <c r="E32" s="124" t="s">
        <v>75</v>
      </c>
      <c r="F32" s="72" t="s">
        <v>73</v>
      </c>
      <c r="G32" s="71" t="s">
        <v>79</v>
      </c>
      <c r="H32" s="117">
        <v>0.05</v>
      </c>
      <c r="I32" s="118">
        <v>1</v>
      </c>
      <c r="J32" s="118"/>
      <c r="K32" s="273" t="str">
        <f t="shared" si="2"/>
        <v/>
      </c>
      <c r="L32" s="273" t="str">
        <f t="shared" si="2"/>
        <v/>
      </c>
      <c r="M32" s="237"/>
      <c r="N32" s="84"/>
      <c r="O32" s="223">
        <f>IF(M32="SOLL = IST",P32,IFERROR(N32/I32*H32,""))</f>
        <v>0</v>
      </c>
      <c r="P32" s="106"/>
      <c r="Q32" s="263" t="str">
        <f>IFERROR(IF(ROUND(O32,2)-ROUND(P32,2)=0,"0,00",IF(O32-P32&gt;0,"Mehrbedarf "&amp;TEXT((O32-P32),"0,00"),"Minderbedarf "&amp;TEXT((O32-P32),"0,00"))),"")</f>
        <v>0,00</v>
      </c>
      <c r="R32" s="77" t="str">
        <f>IFERROR(IF(P32="","",IF(Q32="0,00",0,ROUND((P32/O32*100)-100,0))),"")</f>
        <v/>
      </c>
      <c r="S32" s="191"/>
    </row>
    <row r="33" spans="2:19" ht="56.25" x14ac:dyDescent="0.25">
      <c r="B33" s="122" t="s">
        <v>42</v>
      </c>
      <c r="C33" s="98" t="s">
        <v>45</v>
      </c>
      <c r="D33" s="88" t="s">
        <v>56</v>
      </c>
      <c r="E33" s="126" t="s">
        <v>92</v>
      </c>
      <c r="F33" s="72" t="s">
        <v>74</v>
      </c>
      <c r="G33" s="71" t="s">
        <v>551</v>
      </c>
      <c r="H33" s="117"/>
      <c r="I33" s="118"/>
      <c r="J33" s="118"/>
      <c r="K33" s="273" t="str">
        <f t="shared" si="2"/>
        <v/>
      </c>
      <c r="L33" s="273" t="str">
        <f t="shared" si="2"/>
        <v/>
      </c>
      <c r="M33" s="237"/>
      <c r="N33" s="128"/>
      <c r="O33" s="128">
        <f>P33</f>
        <v>0</v>
      </c>
      <c r="P33" s="106"/>
      <c r="Q33" s="263" t="str">
        <f>IFERROR(IF(ROUND(O33,2)-ROUND(P33,2)=0,"0,00",IF(O33-P33&gt;0,"Mehrbedarf "&amp;TEXT((O33-P33),"0,00"),"Minderbedarf "&amp;TEXT((O33-P33),"0,00"))),"")</f>
        <v>0,00</v>
      </c>
      <c r="R33" s="77" t="str">
        <f>IFERROR(IF(P33="","",IF(Q33="0,00",0,ROUND((P33/O33*100)-100,0))),"")</f>
        <v/>
      </c>
      <c r="S33" s="191"/>
    </row>
    <row r="34" spans="2:19" ht="3.95" customHeight="1" x14ac:dyDescent="0.25">
      <c r="B34" s="92"/>
      <c r="C34" s="93"/>
      <c r="D34" s="93"/>
      <c r="E34" s="93"/>
      <c r="F34" s="93"/>
      <c r="G34" s="93"/>
      <c r="H34" s="93"/>
      <c r="I34" s="93"/>
      <c r="J34" s="93"/>
      <c r="K34" s="274"/>
      <c r="L34" s="274"/>
      <c r="M34" s="236"/>
      <c r="N34" s="93"/>
      <c r="O34" s="94"/>
      <c r="P34" s="94"/>
      <c r="Q34" s="94"/>
      <c r="R34" s="95"/>
      <c r="S34" s="96"/>
    </row>
    <row r="35" spans="2:19" ht="146.25" x14ac:dyDescent="0.25">
      <c r="B35" s="97" t="s">
        <v>142</v>
      </c>
      <c r="C35" s="71" t="s">
        <v>153</v>
      </c>
      <c r="D35" s="130" t="s">
        <v>154</v>
      </c>
      <c r="E35" s="130" t="s">
        <v>163</v>
      </c>
      <c r="F35" s="481" t="s">
        <v>894</v>
      </c>
      <c r="G35" s="130" t="s">
        <v>179</v>
      </c>
      <c r="H35" s="227">
        <v>1</v>
      </c>
      <c r="I35" s="241">
        <v>260</v>
      </c>
      <c r="J35" s="132"/>
      <c r="K35" s="273" t="str">
        <f>IF($M35="Nicht berücksichtigt","x","")</f>
        <v/>
      </c>
      <c r="L35" s="273" t="str">
        <f>IF($M35="Nicht berücksichtigt","x","")</f>
        <v/>
      </c>
      <c r="M35" s="235"/>
      <c r="N35" s="493"/>
      <c r="O35" s="223">
        <f>IF(M35="SOLL = IST",P35,IFERROR(N35/I35*H35,""))</f>
        <v>0</v>
      </c>
      <c r="P35" s="75"/>
      <c r="Q35" s="263" t="str">
        <f>IFERROR(IF(ROUND(O35,2)-ROUND(P35,2)=0,"0,00",IF(O35-P35&gt;0,"Mehrbedarf "&amp;TEXT((O35-P35),"0,00"),"Minderbedarf "&amp;TEXT((O35-P35),"0,00"))),"")</f>
        <v>0,00</v>
      </c>
      <c r="R35" s="77" t="str">
        <f>IFERROR(IF(P35="","",IF(Q35="0,00",0,ROUND((P35/O35*100)-100,0))),"")</f>
        <v/>
      </c>
      <c r="S35" s="133"/>
    </row>
    <row r="36" spans="2:19" ht="157.5" x14ac:dyDescent="0.25">
      <c r="B36" s="239" t="s">
        <v>143</v>
      </c>
      <c r="C36" s="98" t="s">
        <v>153</v>
      </c>
      <c r="D36" s="71" t="s">
        <v>156</v>
      </c>
      <c r="E36" s="509" t="s">
        <v>164</v>
      </c>
      <c r="F36" s="72" t="s">
        <v>895</v>
      </c>
      <c r="G36" s="509" t="s">
        <v>172</v>
      </c>
      <c r="H36" s="499">
        <v>1</v>
      </c>
      <c r="I36" s="501">
        <v>30</v>
      </c>
      <c r="J36" s="503"/>
      <c r="K36" s="511" t="str">
        <f>IF($M36="Nicht berücksichtigt","x","")</f>
        <v/>
      </c>
      <c r="L36" s="511" t="str">
        <f>IF($M36="Nicht berücksichtigt","x","")</f>
        <v/>
      </c>
      <c r="M36" s="505"/>
      <c r="N36" s="507"/>
      <c r="O36" s="563">
        <f>IF(M36="SOLL = IST",P36,IFERROR(N36/I36*H36,""))</f>
        <v>0</v>
      </c>
      <c r="P36" s="541"/>
      <c r="Q36" s="543" t="str">
        <f>IFERROR(IF(ROUND(O36,2)-ROUND(P36,2)=0,"0,00",IF(O36-P36&gt;0,"Mehrbedarf "&amp;TEXT((O36-P36),"0,00"),"Minderbedarf "&amp;TEXT((O36-P36),"0,00"))),"")</f>
        <v>0,00</v>
      </c>
      <c r="R36" s="545" t="str">
        <f>IFERROR(IF(P36="","",IF(Q36="0,00",0,ROUND((P36/O36*100)-100,0))),"")</f>
        <v/>
      </c>
      <c r="S36" s="549"/>
    </row>
    <row r="37" spans="2:19" ht="33.75" x14ac:dyDescent="0.25">
      <c r="B37" s="134" t="s">
        <v>144</v>
      </c>
      <c r="C37" s="98" t="s">
        <v>153</v>
      </c>
      <c r="D37" s="71" t="s">
        <v>157</v>
      </c>
      <c r="E37" s="510"/>
      <c r="F37" s="72" t="s">
        <v>864</v>
      </c>
      <c r="G37" s="510"/>
      <c r="H37" s="500"/>
      <c r="I37" s="502"/>
      <c r="J37" s="504"/>
      <c r="K37" s="513"/>
      <c r="L37" s="513"/>
      <c r="M37" s="506"/>
      <c r="N37" s="508"/>
      <c r="O37" s="565"/>
      <c r="P37" s="542"/>
      <c r="Q37" s="544"/>
      <c r="R37" s="546"/>
      <c r="S37" s="566"/>
    </row>
    <row r="38" spans="2:19" ht="33.75" customHeight="1" x14ac:dyDescent="0.25">
      <c r="B38" s="134" t="s">
        <v>145</v>
      </c>
      <c r="C38" s="98" t="s">
        <v>153</v>
      </c>
      <c r="D38" s="72" t="s">
        <v>158</v>
      </c>
      <c r="E38" s="509" t="s">
        <v>165</v>
      </c>
      <c r="F38" s="83" t="s">
        <v>181</v>
      </c>
      <c r="G38" s="509" t="s">
        <v>173</v>
      </c>
      <c r="H38" s="499">
        <v>1</v>
      </c>
      <c r="I38" s="501">
        <v>75</v>
      </c>
      <c r="J38" s="503"/>
      <c r="K38" s="511" t="str">
        <f>IF($M38="Nicht berücksichtigt","x","")</f>
        <v/>
      </c>
      <c r="L38" s="511" t="str">
        <f>IF($M38="Nicht berücksichtigt","x","")</f>
        <v/>
      </c>
      <c r="M38" s="505"/>
      <c r="N38" s="507"/>
      <c r="O38" s="563">
        <f>IF(M38="SOLL = IST",P38,IFERROR(N38/I38*H38,""))</f>
        <v>0</v>
      </c>
      <c r="P38" s="541"/>
      <c r="Q38" s="543" t="str">
        <f>IFERROR(IF(ROUND(O38,2)-ROUND(P38,2)=0,"0,00",IF(O38-P38&gt;0,"Mehrbedarf "&amp;TEXT((O38-P38),"0,00"),"Minderbedarf "&amp;TEXT((O38-P38),"0,00"))),"")</f>
        <v>0,00</v>
      </c>
      <c r="R38" s="545" t="str">
        <f>IFERROR(IF(P38="","",IF(Q38="0,00",0,ROUND((P38/O38*100)-100,0))),"")</f>
        <v/>
      </c>
      <c r="S38" s="549"/>
    </row>
    <row r="39" spans="2:19" ht="33.75" x14ac:dyDescent="0.25">
      <c r="B39" s="134" t="s">
        <v>146</v>
      </c>
      <c r="C39" s="98" t="s">
        <v>153</v>
      </c>
      <c r="D39" s="72" t="s">
        <v>159</v>
      </c>
      <c r="E39" s="510"/>
      <c r="F39" s="71" t="s">
        <v>182</v>
      </c>
      <c r="G39" s="510"/>
      <c r="H39" s="500"/>
      <c r="I39" s="502"/>
      <c r="J39" s="504"/>
      <c r="K39" s="513"/>
      <c r="L39" s="513"/>
      <c r="M39" s="506"/>
      <c r="N39" s="508"/>
      <c r="O39" s="565"/>
      <c r="P39" s="542"/>
      <c r="Q39" s="544"/>
      <c r="R39" s="546"/>
      <c r="S39" s="566"/>
    </row>
    <row r="40" spans="2:19" ht="90" x14ac:dyDescent="0.25">
      <c r="B40" s="240" t="s">
        <v>147</v>
      </c>
      <c r="C40" s="98" t="s">
        <v>153</v>
      </c>
      <c r="D40" s="71" t="s">
        <v>586</v>
      </c>
      <c r="E40" s="72" t="s">
        <v>166</v>
      </c>
      <c r="F40" s="124" t="s">
        <v>876</v>
      </c>
      <c r="G40" s="226" t="s">
        <v>477</v>
      </c>
      <c r="H40" s="242">
        <v>0.1</v>
      </c>
      <c r="I40" s="243">
        <v>80</v>
      </c>
      <c r="J40" s="135"/>
      <c r="K40" s="273" t="str">
        <f t="shared" ref="K40:L45" si="3">IF($M40="Nicht berücksichtigt","x","")</f>
        <v/>
      </c>
      <c r="L40" s="273" t="str">
        <f t="shared" si="3"/>
        <v/>
      </c>
      <c r="M40" s="235"/>
      <c r="N40" s="469">
        <f>N35</f>
        <v>0</v>
      </c>
      <c r="O40" s="223">
        <f>IF(M40="SOLL = IST",P40,IFERROR(N40/I40*H40,""))</f>
        <v>0</v>
      </c>
      <c r="P40" s="75"/>
      <c r="Q40" s="263" t="str">
        <f t="shared" ref="Q40:Q45" si="4">IFERROR(IF(ROUND(O40,2)-ROUND(P40,2)=0,"0,00",IF(O40-P40&gt;0,"Mehrbedarf "&amp;TEXT((O40-P40),"0,00"),"Minderbedarf "&amp;TEXT((O40-P40),"0,00"))),"")</f>
        <v>0,00</v>
      </c>
      <c r="R40" s="77" t="str">
        <f t="shared" ref="R40:R45" si="5">IFERROR(IF(P40="","",IF(Q40="0,00",0,ROUND((P40/O40*100)-100,0))),"")</f>
        <v/>
      </c>
      <c r="S40" s="133"/>
    </row>
    <row r="41" spans="2:19" ht="123.75" x14ac:dyDescent="0.25">
      <c r="B41" s="134" t="s">
        <v>148</v>
      </c>
      <c r="C41" s="98" t="s">
        <v>153</v>
      </c>
      <c r="D41" s="71" t="s">
        <v>155</v>
      </c>
      <c r="E41" s="72" t="s">
        <v>167</v>
      </c>
      <c r="F41" s="72" t="s">
        <v>899</v>
      </c>
      <c r="G41" s="72" t="s">
        <v>174</v>
      </c>
      <c r="H41" s="244">
        <v>0.5</v>
      </c>
      <c r="I41" s="104">
        <v>90</v>
      </c>
      <c r="J41" s="135">
        <v>0.9</v>
      </c>
      <c r="K41" s="273" t="str">
        <f t="shared" si="3"/>
        <v/>
      </c>
      <c r="L41" s="273" t="str">
        <f t="shared" si="3"/>
        <v/>
      </c>
      <c r="M41" s="235"/>
      <c r="N41" s="84"/>
      <c r="O41" s="223">
        <f>IF(M41="SOLL = IST",P41,IFERROR(N41/I41*H41+J41,""))</f>
        <v>0.9</v>
      </c>
      <c r="P41" s="75"/>
      <c r="Q41" s="263" t="str">
        <f t="shared" si="4"/>
        <v>Mehrbedarf 0,90</v>
      </c>
      <c r="R41" s="77" t="str">
        <f t="shared" si="5"/>
        <v/>
      </c>
      <c r="S41" s="133"/>
    </row>
    <row r="42" spans="2:19" ht="45" x14ac:dyDescent="0.25">
      <c r="B42" s="134" t="s">
        <v>149</v>
      </c>
      <c r="C42" s="98" t="s">
        <v>153</v>
      </c>
      <c r="D42" s="71" t="s">
        <v>160</v>
      </c>
      <c r="E42" s="100" t="s">
        <v>168</v>
      </c>
      <c r="F42" s="478" t="s">
        <v>183</v>
      </c>
      <c r="G42" s="72" t="s">
        <v>175</v>
      </c>
      <c r="H42" s="103">
        <v>0.5</v>
      </c>
      <c r="I42" s="104">
        <v>245</v>
      </c>
      <c r="J42" s="104">
        <v>0.25</v>
      </c>
      <c r="K42" s="273" t="str">
        <f t="shared" si="3"/>
        <v/>
      </c>
      <c r="L42" s="273" t="str">
        <f t="shared" si="3"/>
        <v/>
      </c>
      <c r="M42" s="235"/>
      <c r="N42" s="84"/>
      <c r="O42" s="223">
        <f>IF(M42="SOLL = IST",P42,IFERROR(N42/I42*H42+J42,""))</f>
        <v>0.25</v>
      </c>
      <c r="P42" s="488"/>
      <c r="Q42" s="263" t="str">
        <f t="shared" si="4"/>
        <v>Mehrbedarf 0,25</v>
      </c>
      <c r="R42" s="77" t="str">
        <f t="shared" si="5"/>
        <v/>
      </c>
      <c r="S42" s="191"/>
    </row>
    <row r="43" spans="2:19" ht="33.75" x14ac:dyDescent="0.25">
      <c r="B43" s="108" t="s">
        <v>150</v>
      </c>
      <c r="C43" s="98" t="s">
        <v>153</v>
      </c>
      <c r="D43" s="98" t="s">
        <v>161</v>
      </c>
      <c r="E43" s="100" t="s">
        <v>169</v>
      </c>
      <c r="F43" s="478" t="s">
        <v>841</v>
      </c>
      <c r="G43" s="225" t="s">
        <v>176</v>
      </c>
      <c r="H43" s="103">
        <v>0.25</v>
      </c>
      <c r="I43" s="104">
        <v>9</v>
      </c>
      <c r="J43" s="104"/>
      <c r="K43" s="273" t="str">
        <f t="shared" si="3"/>
        <v/>
      </c>
      <c r="L43" s="273" t="str">
        <f t="shared" si="3"/>
        <v/>
      </c>
      <c r="M43" s="235"/>
      <c r="N43" s="84"/>
      <c r="O43" s="223">
        <f>IF(M43="SOLL = IST",P43,IFERROR(N43/I43*H43,""))</f>
        <v>0</v>
      </c>
      <c r="P43" s="106"/>
      <c r="Q43" s="263" t="str">
        <f t="shared" si="4"/>
        <v>0,00</v>
      </c>
      <c r="R43" s="77" t="str">
        <f t="shared" si="5"/>
        <v/>
      </c>
      <c r="S43" s="191"/>
    </row>
    <row r="44" spans="2:19" ht="33.75" x14ac:dyDescent="0.25">
      <c r="B44" s="108" t="s">
        <v>151</v>
      </c>
      <c r="C44" s="98" t="s">
        <v>153</v>
      </c>
      <c r="D44" s="98" t="s">
        <v>162</v>
      </c>
      <c r="E44" s="100" t="s">
        <v>170</v>
      </c>
      <c r="F44" s="247" t="s">
        <v>843</v>
      </c>
      <c r="G44" s="225" t="s">
        <v>177</v>
      </c>
      <c r="H44" s="103">
        <v>1</v>
      </c>
      <c r="I44" s="104">
        <v>35</v>
      </c>
      <c r="J44" s="104"/>
      <c r="K44" s="273" t="str">
        <f t="shared" si="3"/>
        <v/>
      </c>
      <c r="L44" s="273" t="str">
        <f t="shared" si="3"/>
        <v/>
      </c>
      <c r="M44" s="235"/>
      <c r="N44" s="84"/>
      <c r="O44" s="223">
        <f>IF(M44="SOLL = IST",P44,IFERROR(N44/I44*H44,""))</f>
        <v>0</v>
      </c>
      <c r="P44" s="106"/>
      <c r="Q44" s="263" t="str">
        <f t="shared" si="4"/>
        <v>0,00</v>
      </c>
      <c r="R44" s="77" t="str">
        <f t="shared" si="5"/>
        <v/>
      </c>
      <c r="S44" s="191"/>
    </row>
    <row r="45" spans="2:19" ht="45" x14ac:dyDescent="0.25">
      <c r="B45" s="108" t="s">
        <v>152</v>
      </c>
      <c r="C45" s="98" t="s">
        <v>153</v>
      </c>
      <c r="D45" s="98" t="s">
        <v>820</v>
      </c>
      <c r="E45" s="100" t="s">
        <v>171</v>
      </c>
      <c r="F45" s="485" t="s">
        <v>821</v>
      </c>
      <c r="G45" s="225" t="s">
        <v>178</v>
      </c>
      <c r="H45" s="103">
        <v>1</v>
      </c>
      <c r="I45" s="243">
        <v>29300</v>
      </c>
      <c r="J45" s="104"/>
      <c r="K45" s="273" t="str">
        <f t="shared" si="3"/>
        <v/>
      </c>
      <c r="L45" s="273" t="str">
        <f t="shared" si="3"/>
        <v/>
      </c>
      <c r="M45" s="235"/>
      <c r="N45" s="142"/>
      <c r="O45" s="223">
        <f>IF(M45="SOLL = IST",P45,IFERROR(N45/I45*H45,""))</f>
        <v>0</v>
      </c>
      <c r="P45" s="106"/>
      <c r="Q45" s="263" t="str">
        <f t="shared" si="4"/>
        <v>0,00</v>
      </c>
      <c r="R45" s="77" t="str">
        <f t="shared" si="5"/>
        <v/>
      </c>
      <c r="S45" s="191"/>
    </row>
    <row r="46" spans="2:19" ht="3.95" customHeight="1" x14ac:dyDescent="0.25">
      <c r="B46" s="92"/>
      <c r="C46" s="93"/>
      <c r="D46" s="93"/>
      <c r="E46" s="93"/>
      <c r="F46" s="93"/>
      <c r="G46" s="93"/>
      <c r="H46" s="93"/>
      <c r="I46" s="93"/>
      <c r="J46" s="93"/>
      <c r="K46" s="274"/>
      <c r="L46" s="274"/>
      <c r="M46" s="236"/>
      <c r="N46" s="93"/>
      <c r="O46" s="94"/>
      <c r="P46" s="94"/>
      <c r="Q46" s="94"/>
      <c r="R46" s="95"/>
      <c r="S46" s="96"/>
    </row>
    <row r="47" spans="2:19" ht="270" x14ac:dyDescent="0.25">
      <c r="B47" s="143" t="s">
        <v>184</v>
      </c>
      <c r="C47" s="71" t="s">
        <v>186</v>
      </c>
      <c r="D47" s="141" t="s">
        <v>187</v>
      </c>
      <c r="E47" s="101" t="s">
        <v>189</v>
      </c>
      <c r="F47" s="226" t="s">
        <v>896</v>
      </c>
      <c r="G47" s="130" t="s">
        <v>180</v>
      </c>
      <c r="H47" s="144">
        <v>1</v>
      </c>
      <c r="I47" s="249">
        <v>140</v>
      </c>
      <c r="J47" s="146"/>
      <c r="K47" s="273" t="str">
        <f>IF($M47="Nicht berücksichtigt","x","")</f>
        <v/>
      </c>
      <c r="L47" s="273" t="str">
        <f>IF($M47="Nicht berücksichtigt","x","")</f>
        <v/>
      </c>
      <c r="M47" s="235"/>
      <c r="N47" s="147">
        <f>N35</f>
        <v>0</v>
      </c>
      <c r="O47" s="223">
        <f>IF(M47="SOLL = IST",P47,IFERROR(N47/I47*H47,""))</f>
        <v>0</v>
      </c>
      <c r="P47" s="75"/>
      <c r="Q47" s="263" t="str">
        <f>IFERROR(IF(ROUND(O47,2)-ROUND(P47,2)=0,"0,00",IF(O47-P47&gt;0,"Mehrbedarf "&amp;TEXT((O47-P47),"0,00"),"Minderbedarf "&amp;TEXT((O47-P47),"0,00"))),"")</f>
        <v>0,00</v>
      </c>
      <c r="R47" s="77" t="str">
        <f>IFERROR(IF(P47="","",IF(Q47="0,00",0,ROUND((P47/O47*100)-100,0))),"")</f>
        <v/>
      </c>
      <c r="S47" s="133"/>
    </row>
    <row r="48" spans="2:19" ht="56.25" x14ac:dyDescent="0.25">
      <c r="B48" s="86" t="s">
        <v>185</v>
      </c>
      <c r="C48" s="98" t="s">
        <v>186</v>
      </c>
      <c r="D48" s="82" t="s">
        <v>188</v>
      </c>
      <c r="E48" s="82" t="s">
        <v>190</v>
      </c>
      <c r="F48" s="82" t="s">
        <v>191</v>
      </c>
      <c r="G48" s="230" t="s">
        <v>180</v>
      </c>
      <c r="H48" s="89">
        <v>1</v>
      </c>
      <c r="I48" s="148">
        <v>190</v>
      </c>
      <c r="J48" s="91"/>
      <c r="K48" s="273" t="str">
        <f>IF($M48="Nicht berücksichtigt","x","")</f>
        <v/>
      </c>
      <c r="L48" s="273" t="str">
        <f>IF($M48="Nicht berücksichtigt","x","")</f>
        <v/>
      </c>
      <c r="M48" s="235"/>
      <c r="N48" s="149">
        <f>N35</f>
        <v>0</v>
      </c>
      <c r="O48" s="223">
        <f>IF(M48="SOLL = IST",P48,IFERROR(N48/I48*H48,""))</f>
        <v>0</v>
      </c>
      <c r="P48" s="150"/>
      <c r="Q48" s="263" t="str">
        <f>IFERROR(IF(ROUND(O48,2)-ROUND(P48,2)=0,"0,00",IF(O48-P48&gt;0,"Mehrbedarf "&amp;TEXT((O48-P48),"0,00"),"Minderbedarf "&amp;TEXT((O48-P48),"0,00"))),"")</f>
        <v>0,00</v>
      </c>
      <c r="R48" s="77" t="str">
        <f>IFERROR(IF(P48="","",IF(Q48="0,00",0,ROUND((P48/O48*100)-100,0))),"")</f>
        <v/>
      </c>
      <c r="S48" s="151"/>
    </row>
    <row r="49" spans="2:19" ht="3.95" customHeight="1" x14ac:dyDescent="0.25">
      <c r="B49" s="92"/>
      <c r="C49" s="93"/>
      <c r="D49" s="93"/>
      <c r="E49" s="93"/>
      <c r="F49" s="93"/>
      <c r="G49" s="93"/>
      <c r="H49" s="93"/>
      <c r="I49" s="93"/>
      <c r="J49" s="93"/>
      <c r="K49" s="274"/>
      <c r="L49" s="274"/>
      <c r="M49" s="236"/>
      <c r="N49" s="93"/>
      <c r="O49" s="94"/>
      <c r="P49" s="94"/>
      <c r="Q49" s="94"/>
      <c r="R49" s="95"/>
      <c r="S49" s="96"/>
    </row>
    <row r="50" spans="2:19" ht="135" x14ac:dyDescent="0.25">
      <c r="B50" s="129" t="s">
        <v>192</v>
      </c>
      <c r="C50" s="98" t="s">
        <v>212</v>
      </c>
      <c r="D50" s="126" t="s">
        <v>203</v>
      </c>
      <c r="E50" s="152" t="s">
        <v>213</v>
      </c>
      <c r="F50" s="130" t="s">
        <v>228</v>
      </c>
      <c r="G50" s="130" t="s">
        <v>214</v>
      </c>
      <c r="H50" s="250">
        <v>1</v>
      </c>
      <c r="I50" s="139">
        <v>18000</v>
      </c>
      <c r="J50" s="251"/>
      <c r="K50" s="273" t="str">
        <f>IF($M50="Nicht berücksichtigt","x","")</f>
        <v/>
      </c>
      <c r="L50" s="273" t="str">
        <f>IF($M50="Nicht berücksichtigt","x","")</f>
        <v/>
      </c>
      <c r="M50" s="235"/>
      <c r="N50" s="493"/>
      <c r="O50" s="223">
        <f>IF(M50="SOLL = IST",P50,IFERROR(N50/I50*H50,""))</f>
        <v>0</v>
      </c>
      <c r="P50" s="75"/>
      <c r="Q50" s="263" t="str">
        <f>IFERROR(IF(ROUND(O50,2)-ROUND(P50,2)=0,"0,00",IF(O50-P50&gt;0,"Mehrbedarf "&amp;TEXT((O50-P50),"0,00"),"Minderbedarf "&amp;TEXT((O50-P50),"0,00"))),"")</f>
        <v>0,00</v>
      </c>
      <c r="R50" s="77" t="str">
        <f>IFERROR(IF(P50="","",IF(Q50="0,00",0,ROUND((P50/O50*100)-100,0))),"")</f>
        <v/>
      </c>
      <c r="S50" s="133"/>
    </row>
    <row r="51" spans="2:19" ht="247.5" x14ac:dyDescent="0.25">
      <c r="B51" s="134" t="s">
        <v>193</v>
      </c>
      <c r="C51" s="98" t="s">
        <v>212</v>
      </c>
      <c r="D51" s="71" t="s">
        <v>202</v>
      </c>
      <c r="E51" s="509" t="s">
        <v>215</v>
      </c>
      <c r="F51" s="83" t="s">
        <v>860</v>
      </c>
      <c r="G51" s="509" t="s">
        <v>853</v>
      </c>
      <c r="H51" s="552">
        <v>1</v>
      </c>
      <c r="I51" s="520">
        <v>5000</v>
      </c>
      <c r="J51" s="556">
        <v>2.4</v>
      </c>
      <c r="K51" s="511" t="str">
        <f>IF($M51="Nicht berücksichtigt","x","")</f>
        <v/>
      </c>
      <c r="L51" s="511" t="str">
        <f>IF($M51="Nicht berücksichtigt","x","")</f>
        <v/>
      </c>
      <c r="M51" s="505"/>
      <c r="N51" s="560">
        <f>N50</f>
        <v>0</v>
      </c>
      <c r="O51" s="563">
        <f>IF(M51="SOLL = IST",P51,IFERROR(N51/I51*H51+J51,""))</f>
        <v>2.4</v>
      </c>
      <c r="P51" s="541"/>
      <c r="Q51" s="543" t="str">
        <f>IFERROR(IF(ROUND(O51,2)-ROUND(P51,2)=0,"0,00",IF(O51-P51&gt;0,"Mehrbedarf "&amp;TEXT((O51-P51),"0,00"),"Minderbedarf "&amp;TEXT((O51-P51),"0,00"))),"")</f>
        <v>Mehrbedarf 2,40</v>
      </c>
      <c r="R51" s="545" t="str">
        <f>IFERROR(IF(P51="","",IF(Q51="0,00",0,ROUND((P51/O51*100)-100,0))),"")</f>
        <v/>
      </c>
      <c r="S51" s="549"/>
    </row>
    <row r="52" spans="2:19" ht="45" x14ac:dyDescent="0.25">
      <c r="B52" s="134" t="s">
        <v>194</v>
      </c>
      <c r="C52" s="98" t="s">
        <v>212</v>
      </c>
      <c r="D52" s="83" t="s">
        <v>205</v>
      </c>
      <c r="E52" s="551"/>
      <c r="F52" s="83" t="s">
        <v>844</v>
      </c>
      <c r="G52" s="551"/>
      <c r="H52" s="553"/>
      <c r="I52" s="555"/>
      <c r="J52" s="557"/>
      <c r="K52" s="512"/>
      <c r="L52" s="512"/>
      <c r="M52" s="559"/>
      <c r="N52" s="561"/>
      <c r="O52" s="564"/>
      <c r="P52" s="570"/>
      <c r="Q52" s="582"/>
      <c r="R52" s="583"/>
      <c r="S52" s="550"/>
    </row>
    <row r="53" spans="2:19" ht="45" x14ac:dyDescent="0.25">
      <c r="B53" s="134" t="s">
        <v>197</v>
      </c>
      <c r="C53" s="98" t="s">
        <v>212</v>
      </c>
      <c r="D53" s="72" t="s">
        <v>206</v>
      </c>
      <c r="E53" s="551"/>
      <c r="F53" s="83" t="s">
        <v>863</v>
      </c>
      <c r="G53" s="551"/>
      <c r="H53" s="553"/>
      <c r="I53" s="555"/>
      <c r="J53" s="557"/>
      <c r="K53" s="512"/>
      <c r="L53" s="512"/>
      <c r="M53" s="559"/>
      <c r="N53" s="561"/>
      <c r="O53" s="564"/>
      <c r="P53" s="570"/>
      <c r="Q53" s="582"/>
      <c r="R53" s="583"/>
      <c r="S53" s="550"/>
    </row>
    <row r="54" spans="2:19" ht="22.5" x14ac:dyDescent="0.25">
      <c r="B54" s="108" t="s">
        <v>196</v>
      </c>
      <c r="C54" s="98" t="s">
        <v>212</v>
      </c>
      <c r="D54" s="229" t="s">
        <v>207</v>
      </c>
      <c r="E54" s="551"/>
      <c r="F54" s="83" t="s">
        <v>230</v>
      </c>
      <c r="G54" s="551"/>
      <c r="H54" s="553"/>
      <c r="I54" s="555"/>
      <c r="J54" s="557"/>
      <c r="K54" s="512"/>
      <c r="L54" s="512"/>
      <c r="M54" s="559"/>
      <c r="N54" s="561"/>
      <c r="O54" s="564"/>
      <c r="P54" s="570"/>
      <c r="Q54" s="582"/>
      <c r="R54" s="583"/>
      <c r="S54" s="550"/>
    </row>
    <row r="55" spans="2:19" ht="56.25" x14ac:dyDescent="0.25">
      <c r="B55" s="108" t="s">
        <v>198</v>
      </c>
      <c r="C55" s="98" t="s">
        <v>212</v>
      </c>
      <c r="D55" s="229" t="s">
        <v>204</v>
      </c>
      <c r="E55" s="510"/>
      <c r="F55" s="72" t="s">
        <v>822</v>
      </c>
      <c r="G55" s="510"/>
      <c r="H55" s="554"/>
      <c r="I55" s="521"/>
      <c r="J55" s="558"/>
      <c r="K55" s="513"/>
      <c r="L55" s="513"/>
      <c r="M55" s="506"/>
      <c r="N55" s="562"/>
      <c r="O55" s="565"/>
      <c r="P55" s="570"/>
      <c r="Q55" s="544"/>
      <c r="R55" s="546"/>
      <c r="S55" s="550"/>
    </row>
    <row r="56" spans="2:19" ht="56.25" x14ac:dyDescent="0.25">
      <c r="B56" s="435" t="s">
        <v>195</v>
      </c>
      <c r="C56" s="98" t="s">
        <v>212</v>
      </c>
      <c r="D56" s="229" t="s">
        <v>208</v>
      </c>
      <c r="E56" s="231" t="s">
        <v>92</v>
      </c>
      <c r="F56" s="231" t="s">
        <v>229</v>
      </c>
      <c r="G56" s="71" t="s">
        <v>551</v>
      </c>
      <c r="H56" s="138"/>
      <c r="I56" s="153"/>
      <c r="J56" s="234"/>
      <c r="K56" s="273" t="str">
        <f t="shared" ref="K56:L59" si="6">IF($M56="Nicht berücksichtigt","x","")</f>
        <v/>
      </c>
      <c r="L56" s="273" t="str">
        <f t="shared" si="6"/>
        <v/>
      </c>
      <c r="M56" s="235"/>
      <c r="N56" s="128"/>
      <c r="O56" s="223">
        <f>P56</f>
        <v>0</v>
      </c>
      <c r="P56" s="75"/>
      <c r="Q56" s="263" t="str">
        <f>IFERROR(IF(ROUND(O56,2)-ROUND(P56,2)=0,"0,00",IF(O56-P56&gt;0,"Mehrbedarf "&amp;TEXT((O56-P56),"0,00"),"Minderbedarf "&amp;TEXT((O56-P56),"0,00"))),"")</f>
        <v>0,00</v>
      </c>
      <c r="R56" s="77" t="str">
        <f>IFERROR(IF(P56="","",IF(Q56="0,00",0,ROUND((P56/O56*100)-100,0))),"")</f>
        <v/>
      </c>
      <c r="S56" s="191"/>
    </row>
    <row r="57" spans="2:19" ht="202.5" x14ac:dyDescent="0.25">
      <c r="B57" s="108" t="s">
        <v>199</v>
      </c>
      <c r="C57" s="98" t="s">
        <v>212</v>
      </c>
      <c r="D57" s="229" t="s">
        <v>209</v>
      </c>
      <c r="E57" s="231" t="s">
        <v>216</v>
      </c>
      <c r="F57" s="83" t="s">
        <v>900</v>
      </c>
      <c r="G57" s="231" t="s">
        <v>217</v>
      </c>
      <c r="H57" s="138">
        <v>1</v>
      </c>
      <c r="I57" s="139">
        <v>15100</v>
      </c>
      <c r="J57" s="234"/>
      <c r="K57" s="273" t="str">
        <f t="shared" si="6"/>
        <v/>
      </c>
      <c r="L57" s="273" t="str">
        <f t="shared" si="6"/>
        <v/>
      </c>
      <c r="M57" s="235"/>
      <c r="N57" s="495"/>
      <c r="O57" s="223">
        <f>IF(M57="SOLL = IST",P57,IFERROR(N57/I57*H57,""))</f>
        <v>0</v>
      </c>
      <c r="P57" s="75"/>
      <c r="Q57" s="263" t="str">
        <f>IFERROR(IF(ROUND(O57,2)-ROUND(P57,2)=0,"0,00",IF(O57-P57&gt;0,"Mehrbedarf "&amp;TEXT((O57-P57),"0,00"),"Minderbedarf "&amp;TEXT((O57-P57),"0,00"))),"")</f>
        <v>0,00</v>
      </c>
      <c r="R57" s="77" t="str">
        <f>IFERROR(IF(P57="","",IF(Q57="0,00",0,ROUND((P57/O57*100)-100,0))),"")</f>
        <v/>
      </c>
      <c r="S57" s="191"/>
    </row>
    <row r="58" spans="2:19" ht="90" x14ac:dyDescent="0.25">
      <c r="B58" s="134" t="s">
        <v>200</v>
      </c>
      <c r="C58" s="71" t="s">
        <v>212</v>
      </c>
      <c r="D58" s="83" t="s">
        <v>210</v>
      </c>
      <c r="E58" s="72" t="s">
        <v>218</v>
      </c>
      <c r="F58" s="72" t="s">
        <v>901</v>
      </c>
      <c r="G58" s="72" t="s">
        <v>219</v>
      </c>
      <c r="H58" s="138">
        <v>1</v>
      </c>
      <c r="I58" s="139">
        <v>1600</v>
      </c>
      <c r="J58" s="135"/>
      <c r="K58" s="273" t="str">
        <f t="shared" si="6"/>
        <v/>
      </c>
      <c r="L58" s="273" t="str">
        <f t="shared" si="6"/>
        <v/>
      </c>
      <c r="M58" s="235"/>
      <c r="N58" s="84"/>
      <c r="O58" s="223">
        <f>IF(M58="SOLL = IST",P58,IFERROR(N58/I58*H58,""))</f>
        <v>0</v>
      </c>
      <c r="P58" s="75"/>
      <c r="Q58" s="263" t="str">
        <f>IFERROR(IF(ROUND(O58,2)-ROUND(P58,2)=0,"0,00",IF(O58-P58&gt;0,"Mehrbedarf "&amp;TEXT((O58-P58),"0,00"),"Minderbedarf "&amp;TEXT((O58-P58),"0,00"))),"")</f>
        <v>0,00</v>
      </c>
      <c r="R58" s="77" t="str">
        <f>IFERROR(IF(P58="","",IF(Q58="0,00",0,ROUND((P58/O58*100)-100,0))),"")</f>
        <v/>
      </c>
      <c r="S58" s="474"/>
    </row>
    <row r="59" spans="2:19" ht="202.5" x14ac:dyDescent="0.25">
      <c r="B59" s="108" t="s">
        <v>201</v>
      </c>
      <c r="C59" s="98" t="s">
        <v>212</v>
      </c>
      <c r="D59" s="82" t="s">
        <v>211</v>
      </c>
      <c r="E59" s="140" t="s">
        <v>220</v>
      </c>
      <c r="F59" s="72" t="s">
        <v>862</v>
      </c>
      <c r="G59" s="140" t="s">
        <v>221</v>
      </c>
      <c r="H59" s="138">
        <v>1</v>
      </c>
      <c r="I59" s="153">
        <v>12</v>
      </c>
      <c r="J59" s="154"/>
      <c r="K59" s="273" t="str">
        <f t="shared" si="6"/>
        <v/>
      </c>
      <c r="L59" s="273" t="str">
        <f t="shared" si="6"/>
        <v/>
      </c>
      <c r="M59" s="235"/>
      <c r="N59" s="495"/>
      <c r="O59" s="223">
        <f>IF(M59="SOLL = IST",P59,IFERROR(N59/I59*H59,""))</f>
        <v>0</v>
      </c>
      <c r="P59" s="75"/>
      <c r="Q59" s="263" t="str">
        <f>IFERROR(IF(ROUND(O59,2)-ROUND(P59,2)=0,"0,00",IF(O59-P59&gt;0,"Mehrbedarf "&amp;TEXT((O59-P59),"0,00"),"Minderbedarf "&amp;TEXT((O59-P59),"0,00"))),"")</f>
        <v>0,00</v>
      </c>
      <c r="R59" s="77" t="str">
        <f>IFERROR(IF(P59="","",IF(Q59="0,00",0,ROUND((P59/O59*100)-100,0))),"")</f>
        <v/>
      </c>
      <c r="S59" s="191"/>
    </row>
    <row r="60" spans="2:19" ht="3.95" customHeight="1" x14ac:dyDescent="0.25">
      <c r="B60" s="92"/>
      <c r="C60" s="93"/>
      <c r="D60" s="93"/>
      <c r="E60" s="93"/>
      <c r="F60" s="93"/>
      <c r="G60" s="93"/>
      <c r="H60" s="93"/>
      <c r="I60" s="93"/>
      <c r="J60" s="93"/>
      <c r="K60" s="274"/>
      <c r="L60" s="274"/>
      <c r="M60" s="236"/>
      <c r="N60" s="93"/>
      <c r="O60" s="94"/>
      <c r="P60" s="94"/>
      <c r="Q60" s="94"/>
      <c r="R60" s="95"/>
      <c r="S60" s="96"/>
    </row>
    <row r="61" spans="2:19" ht="78.75" x14ac:dyDescent="0.25">
      <c r="B61" s="143" t="s">
        <v>227</v>
      </c>
      <c r="C61" s="98" t="s">
        <v>835</v>
      </c>
      <c r="D61" s="141" t="s">
        <v>231</v>
      </c>
      <c r="E61" s="551" t="s">
        <v>236</v>
      </c>
      <c r="F61" s="233" t="s">
        <v>892</v>
      </c>
      <c r="G61" s="551" t="s">
        <v>237</v>
      </c>
      <c r="H61" s="567">
        <v>1</v>
      </c>
      <c r="I61" s="520">
        <v>6500</v>
      </c>
      <c r="J61" s="557">
        <v>1.6</v>
      </c>
      <c r="K61" s="511" t="str">
        <f>IF($M61="Nicht berücksichtigt","x","")</f>
        <v/>
      </c>
      <c r="L61" s="511" t="str">
        <f>IF($M61="Nicht berücksichtigt","x","")</f>
        <v/>
      </c>
      <c r="M61" s="505"/>
      <c r="N61" s="569"/>
      <c r="O61" s="563">
        <f>IF(M61="SOLL = IST",P61,IFERROR(N61/I61*H61+J61,""))</f>
        <v>1.6</v>
      </c>
      <c r="P61" s="541"/>
      <c r="Q61" s="543" t="str">
        <f>IFERROR(IF(ROUND(O61,2)-ROUND(P61,2)=0,"0,00",IF(O61-P61&gt;0,"Mehrbedarf "&amp;TEXT((O61-P61),"0,00"),"Minderbedarf "&amp;TEXT((O61-P61),"0,00"))),"")</f>
        <v>Mehrbedarf 1,60</v>
      </c>
      <c r="R61" s="545" t="str">
        <f>IFERROR(IF(P61="","",IF(Q61="0,00",0,ROUND((P61/O61*100)-100,0))),"")</f>
        <v/>
      </c>
      <c r="S61" s="549"/>
    </row>
    <row r="62" spans="2:19" ht="45" x14ac:dyDescent="0.25">
      <c r="B62" s="252" t="s">
        <v>225</v>
      </c>
      <c r="C62" s="467" t="s">
        <v>835</v>
      </c>
      <c r="D62" s="71" t="s">
        <v>243</v>
      </c>
      <c r="E62" s="551"/>
      <c r="F62" s="72" t="s">
        <v>893</v>
      </c>
      <c r="G62" s="551"/>
      <c r="H62" s="567"/>
      <c r="I62" s="555"/>
      <c r="J62" s="557"/>
      <c r="K62" s="512"/>
      <c r="L62" s="512"/>
      <c r="M62" s="559"/>
      <c r="N62" s="569"/>
      <c r="O62" s="564"/>
      <c r="P62" s="570"/>
      <c r="Q62" s="582"/>
      <c r="R62" s="583"/>
      <c r="S62" s="550"/>
    </row>
    <row r="63" spans="2:19" ht="33.75" x14ac:dyDescent="0.25">
      <c r="B63" s="119" t="s">
        <v>226</v>
      </c>
      <c r="C63" s="71" t="s">
        <v>835</v>
      </c>
      <c r="D63" s="71" t="s">
        <v>232</v>
      </c>
      <c r="E63" s="510"/>
      <c r="F63" s="72" t="s">
        <v>244</v>
      </c>
      <c r="G63" s="510"/>
      <c r="H63" s="568"/>
      <c r="I63" s="521"/>
      <c r="J63" s="558"/>
      <c r="K63" s="513"/>
      <c r="L63" s="513"/>
      <c r="M63" s="506"/>
      <c r="N63" s="508"/>
      <c r="O63" s="565"/>
      <c r="P63" s="542"/>
      <c r="Q63" s="544"/>
      <c r="R63" s="546"/>
      <c r="S63" s="566"/>
    </row>
    <row r="64" spans="2:19" ht="45" x14ac:dyDescent="0.25">
      <c r="B64" s="119" t="s">
        <v>222</v>
      </c>
      <c r="C64" s="467" t="s">
        <v>835</v>
      </c>
      <c r="D64" s="71" t="s">
        <v>233</v>
      </c>
      <c r="E64" s="72" t="s">
        <v>238</v>
      </c>
      <c r="F64" s="72" t="s">
        <v>845</v>
      </c>
      <c r="G64" s="72" t="s">
        <v>242</v>
      </c>
      <c r="H64" s="145">
        <v>1</v>
      </c>
      <c r="I64" s="156">
        <v>800</v>
      </c>
      <c r="J64" s="74"/>
      <c r="K64" s="273" t="str">
        <f t="shared" ref="K64:L66" si="7">IF($M64="Nicht berücksichtigt","x","")</f>
        <v/>
      </c>
      <c r="L64" s="273" t="str">
        <f t="shared" si="7"/>
        <v/>
      </c>
      <c r="M64" s="235"/>
      <c r="N64" s="84"/>
      <c r="O64" s="223">
        <f>IF(M64="SOLL = IST",P64,IFERROR(N64/I64*H64,""))</f>
        <v>0</v>
      </c>
      <c r="P64" s="75"/>
      <c r="Q64" s="263" t="str">
        <f>IFERROR(IF(ROUND(O64,2)-ROUND(P64,2)=0,"0,00",IF(O64-P64&gt;0,"Mehrbedarf "&amp;TEXT((O64-P64),"0,00"),"Minderbedarf "&amp;TEXT((O64-P64),"0,00"))),"")</f>
        <v>0,00</v>
      </c>
      <c r="R64" s="77" t="str">
        <f>IFERROR(IF(P64="","",IF(Q64="0,00",0,ROUND((P64/O64*100)-100,0))),"")</f>
        <v/>
      </c>
      <c r="S64" s="133"/>
    </row>
    <row r="65" spans="2:19" ht="270" x14ac:dyDescent="0.25">
      <c r="B65" s="119" t="s">
        <v>223</v>
      </c>
      <c r="C65" s="467" t="s">
        <v>835</v>
      </c>
      <c r="D65" s="72" t="s">
        <v>857</v>
      </c>
      <c r="E65" s="140" t="s">
        <v>239</v>
      </c>
      <c r="F65" s="72" t="s">
        <v>902</v>
      </c>
      <c r="G65" s="72" t="s">
        <v>240</v>
      </c>
      <c r="H65" s="73">
        <v>1</v>
      </c>
      <c r="I65" s="156">
        <v>35</v>
      </c>
      <c r="J65" s="74"/>
      <c r="K65" s="273" t="str">
        <f t="shared" si="7"/>
        <v/>
      </c>
      <c r="L65" s="273" t="str">
        <f t="shared" si="7"/>
        <v/>
      </c>
      <c r="M65" s="235"/>
      <c r="N65" s="495"/>
      <c r="O65" s="223">
        <f>IF(M65="SOLL = IST",P65,IFERROR(N65/I65*H65,""))</f>
        <v>0</v>
      </c>
      <c r="P65" s="75"/>
      <c r="Q65" s="263" t="str">
        <f>IFERROR(IF(ROUND(O65,2)-ROUND(P65,2)=0,"0,00",IF(O65-P65&gt;0,"Mehrbedarf "&amp;TEXT((O65-P65),"0,00"),"Minderbedarf "&amp;TEXT((O65-P65),"0,00"))),"")</f>
        <v>0,00</v>
      </c>
      <c r="R65" s="77" t="str">
        <f>IFERROR(IF(P65="","",IF(Q65="0,00",0,ROUND((P65/O65*100)-100,0))),"")</f>
        <v/>
      </c>
      <c r="S65" s="133"/>
    </row>
    <row r="66" spans="2:19" ht="49.5" customHeight="1" x14ac:dyDescent="0.25">
      <c r="B66" s="119" t="s">
        <v>224</v>
      </c>
      <c r="C66" s="467" t="s">
        <v>835</v>
      </c>
      <c r="D66" s="71" t="s">
        <v>234</v>
      </c>
      <c r="E66" s="72" t="s">
        <v>851</v>
      </c>
      <c r="F66" s="72" t="s">
        <v>846</v>
      </c>
      <c r="G66" s="72" t="s">
        <v>241</v>
      </c>
      <c r="H66" s="145">
        <v>1</v>
      </c>
      <c r="I66" s="74">
        <v>310</v>
      </c>
      <c r="J66" s="74"/>
      <c r="K66" s="273" t="str">
        <f t="shared" si="7"/>
        <v/>
      </c>
      <c r="L66" s="273" t="str">
        <f t="shared" si="7"/>
        <v/>
      </c>
      <c r="M66" s="235"/>
      <c r="N66" s="495"/>
      <c r="O66" s="223">
        <f>IF(M66="SOLL = IST",P66,IFERROR(N66/I66*H66,""))</f>
        <v>0</v>
      </c>
      <c r="P66" s="75"/>
      <c r="Q66" s="263" t="str">
        <f>IFERROR(IF(ROUND(O66,2)-ROUND(P66,2)=0,"0,00",IF(O66-P66&gt;0,"Mehrbedarf "&amp;TEXT((O66-P66),"0,00"),"Minderbedarf "&amp;TEXT((O66-P66),"0,00"))),"")</f>
        <v>0,00</v>
      </c>
      <c r="R66" s="77" t="str">
        <f>IFERROR(IF(P66="","",IF(Q66="0,00",0,ROUND((P66/O66*100)-100,0))),"")</f>
        <v/>
      </c>
      <c r="S66" s="133"/>
    </row>
    <row r="67" spans="2:19" ht="3.95" customHeight="1" x14ac:dyDescent="0.25">
      <c r="B67" s="92"/>
      <c r="C67" s="93"/>
      <c r="D67" s="93"/>
      <c r="E67" s="93"/>
      <c r="F67" s="93"/>
      <c r="G67" s="93"/>
      <c r="H67" s="93"/>
      <c r="I67" s="93"/>
      <c r="J67" s="93"/>
      <c r="K67" s="274"/>
      <c r="L67" s="274"/>
      <c r="M67" s="236"/>
      <c r="N67" s="93"/>
      <c r="O67" s="94"/>
      <c r="P67" s="94"/>
      <c r="Q67" s="94"/>
      <c r="R67" s="95"/>
      <c r="S67" s="96"/>
    </row>
    <row r="68" spans="2:19" ht="101.25" x14ac:dyDescent="0.25">
      <c r="B68" s="129" t="s">
        <v>245</v>
      </c>
      <c r="C68" s="98" t="s">
        <v>251</v>
      </c>
      <c r="D68" s="141" t="s">
        <v>249</v>
      </c>
      <c r="E68" s="100" t="s">
        <v>252</v>
      </c>
      <c r="F68" s="72" t="s">
        <v>897</v>
      </c>
      <c r="G68" s="71" t="s">
        <v>253</v>
      </c>
      <c r="H68" s="103">
        <v>1</v>
      </c>
      <c r="I68" s="243">
        <v>2400</v>
      </c>
      <c r="J68" s="104"/>
      <c r="K68" s="273" t="str">
        <f t="shared" ref="K68:L70" si="8">IF($M68="Nicht berücksichtigt","x","")</f>
        <v/>
      </c>
      <c r="L68" s="273" t="str">
        <f t="shared" si="8"/>
        <v/>
      </c>
      <c r="M68" s="235"/>
      <c r="N68" s="248"/>
      <c r="O68" s="223">
        <f>IF(M68="SOLL = IST",P68,IFERROR(N68/I68*H68,""))</f>
        <v>0</v>
      </c>
      <c r="P68" s="488"/>
      <c r="Q68" s="263" t="str">
        <f>IFERROR(IF(ROUND(O68,2)-ROUND(P68,2)=0,"0,00",IF(O68-P68&gt;0,"Mehrbedarf "&amp;TEXT((O68-P68),"0,00"),"Minderbedarf "&amp;TEXT((O68-P68),"0,00"))),"")</f>
        <v>0,00</v>
      </c>
      <c r="R68" s="77" t="str">
        <f>IFERROR(IF(P68="","",IF(Q68="0,00",0,ROUND((P68/O68*100)-100,0))),"")</f>
        <v/>
      </c>
      <c r="S68" s="477"/>
    </row>
    <row r="69" spans="2:19" ht="56.25" x14ac:dyDescent="0.25">
      <c r="B69" s="253" t="s">
        <v>246</v>
      </c>
      <c r="C69" s="98" t="s">
        <v>251</v>
      </c>
      <c r="D69" s="127" t="s">
        <v>250</v>
      </c>
      <c r="E69" s="100" t="s">
        <v>92</v>
      </c>
      <c r="F69" s="232" t="s">
        <v>254</v>
      </c>
      <c r="G69" s="71" t="s">
        <v>551</v>
      </c>
      <c r="H69" s="103"/>
      <c r="I69" s="243"/>
      <c r="J69" s="104"/>
      <c r="K69" s="273" t="str">
        <f t="shared" si="8"/>
        <v/>
      </c>
      <c r="L69" s="273" t="str">
        <f t="shared" si="8"/>
        <v/>
      </c>
      <c r="M69" s="235"/>
      <c r="N69" s="105"/>
      <c r="O69" s="223">
        <f>P69</f>
        <v>0</v>
      </c>
      <c r="P69" s="106"/>
      <c r="Q69" s="263" t="str">
        <f>IFERROR(IF(ROUND(O69,2)-ROUND(P69,2)=0,"0,00",IF(O69-P69&gt;0,"Mehrbedarf "&amp;TEXT((O69-P69),"0,00"),"Minderbedarf "&amp;TEXT((O69-P69),"0,00"))),"")</f>
        <v>0,00</v>
      </c>
      <c r="R69" s="77" t="str">
        <f>IFERROR(IF(P69="","",IF(Q69="0,00",0,ROUND((P69/O69*100)-100,0))),"")</f>
        <v/>
      </c>
      <c r="S69" s="477"/>
    </row>
    <row r="70" spans="2:19" ht="56.25" x14ac:dyDescent="0.25">
      <c r="B70" s="108" t="s">
        <v>247</v>
      </c>
      <c r="C70" s="98" t="s">
        <v>251</v>
      </c>
      <c r="D70" s="98" t="s">
        <v>248</v>
      </c>
      <c r="E70" s="100" t="s">
        <v>92</v>
      </c>
      <c r="F70" s="231" t="s">
        <v>823</v>
      </c>
      <c r="G70" s="71" t="s">
        <v>551</v>
      </c>
      <c r="H70" s="103"/>
      <c r="I70" s="243"/>
      <c r="J70" s="104"/>
      <c r="K70" s="273" t="str">
        <f t="shared" si="8"/>
        <v/>
      </c>
      <c r="L70" s="273" t="str">
        <f t="shared" si="8"/>
        <v/>
      </c>
      <c r="M70" s="235"/>
      <c r="N70" s="105"/>
      <c r="O70" s="223">
        <f>P70</f>
        <v>0</v>
      </c>
      <c r="P70" s="494"/>
      <c r="Q70" s="263" t="str">
        <f>IFERROR(IF(ROUND(O70,2)-ROUND(P70,2)=0,"0,00",IF(O70-P70&gt;0,"Mehrbedarf "&amp;TEXT((O70-P70),"0,00"),"Minderbedarf "&amp;TEXT((O70-P70),"0,00"))),"")</f>
        <v>0,00</v>
      </c>
      <c r="R70" s="77" t="str">
        <f>IFERROR(IF(P70="","",IF(Q70="0,00",0,ROUND((P70/O70*100)-100,0))),"")</f>
        <v/>
      </c>
      <c r="S70" s="477"/>
    </row>
    <row r="71" spans="2:19" ht="3.95" customHeight="1" x14ac:dyDescent="0.25">
      <c r="B71" s="92"/>
      <c r="C71" s="93"/>
      <c r="D71" s="93"/>
      <c r="E71" s="93"/>
      <c r="F71" s="93"/>
      <c r="G71" s="93"/>
      <c r="H71" s="93"/>
      <c r="I71" s="93"/>
      <c r="J71" s="93"/>
      <c r="K71" s="274"/>
      <c r="L71" s="274"/>
      <c r="M71" s="236"/>
      <c r="N71" s="93"/>
      <c r="O71" s="94"/>
      <c r="P71" s="94"/>
      <c r="Q71" s="94"/>
      <c r="R71" s="95"/>
      <c r="S71" s="96"/>
    </row>
    <row r="72" spans="2:19" ht="78.75" x14ac:dyDescent="0.25">
      <c r="B72" s="119" t="s">
        <v>255</v>
      </c>
      <c r="C72" s="71" t="s">
        <v>257</v>
      </c>
      <c r="D72" s="71" t="s">
        <v>259</v>
      </c>
      <c r="E72" s="118" t="s">
        <v>260</v>
      </c>
      <c r="F72" s="159" t="s">
        <v>263</v>
      </c>
      <c r="G72" s="118" t="s">
        <v>817</v>
      </c>
      <c r="H72" s="76">
        <v>1</v>
      </c>
      <c r="I72" s="243">
        <v>31000</v>
      </c>
      <c r="J72" s="74"/>
      <c r="K72" s="273" t="str">
        <f>IF($M72="Nicht berücksichtigt","x","")</f>
        <v/>
      </c>
      <c r="L72" s="273" t="str">
        <f>IF($M72="Nicht berücksichtigt","x","")</f>
        <v/>
      </c>
      <c r="M72" s="235"/>
      <c r="N72" s="105">
        <f>D9</f>
        <v>0</v>
      </c>
      <c r="O72" s="223">
        <f>IF(M72="SOLL = IST",P72,IFERROR(N72/I72*H72,""))</f>
        <v>0</v>
      </c>
      <c r="P72" s="75"/>
      <c r="Q72" s="263" t="str">
        <f>IFERROR(IF(ROUND(O72,2)-ROUND(P72,2)=0,"0,00",IF(O72-P72&gt;0,"Mehrbedarf "&amp;TEXT((O72-P72),"0,00"),"Minderbedarf "&amp;TEXT((O72-P72),"0,00"))),"")</f>
        <v>0,00</v>
      </c>
      <c r="R72" s="77" t="str">
        <f>IFERROR(IF(P72="","",IF(Q72="0,00",0,ROUND((P72/O72*100)-100,0))),"")</f>
        <v/>
      </c>
      <c r="S72" s="474"/>
    </row>
    <row r="73" spans="2:19" ht="56.25" x14ac:dyDescent="0.25">
      <c r="B73" s="119" t="s">
        <v>256</v>
      </c>
      <c r="C73" s="98" t="s">
        <v>257</v>
      </c>
      <c r="D73" s="72" t="s">
        <v>258</v>
      </c>
      <c r="E73" s="81" t="s">
        <v>261</v>
      </c>
      <c r="F73" s="159" t="s">
        <v>847</v>
      </c>
      <c r="G73" s="81" t="s">
        <v>262</v>
      </c>
      <c r="H73" s="76">
        <v>1</v>
      </c>
      <c r="I73" s="243">
        <v>130</v>
      </c>
      <c r="J73" s="74"/>
      <c r="K73" s="273" t="str">
        <f>IF($M73="Nicht berücksichtigt","x","")</f>
        <v/>
      </c>
      <c r="L73" s="273" t="str">
        <f>IF($M73="Nicht berücksichtigt","x","")</f>
        <v/>
      </c>
      <c r="M73" s="235"/>
      <c r="N73" s="248"/>
      <c r="O73" s="223">
        <f>IF(M73="SOLL = IST",P73,IFERROR(N73/I73*H73,""))</f>
        <v>0</v>
      </c>
      <c r="P73" s="492"/>
      <c r="Q73" s="263" t="str">
        <f>IFERROR(IF(ROUND(O73,2)-ROUND(P73,2)=0,"0,00",IF(O73-P73&gt;0,"Mehrbedarf "&amp;TEXT((O73-P73),"0,00"),"Minderbedarf "&amp;TEXT((O73-P73),"0,00"))),"")</f>
        <v>0,00</v>
      </c>
      <c r="R73" s="77" t="str">
        <f>IFERROR(IF(P73="","",IF(Q73="0,00",0,ROUND((P73/O73*100)-100,0))),"")</f>
        <v/>
      </c>
      <c r="S73" s="285"/>
    </row>
    <row r="74" spans="2:19" ht="3.6" customHeight="1" x14ac:dyDescent="0.25">
      <c r="B74" s="92"/>
      <c r="C74" s="93"/>
      <c r="D74" s="93"/>
      <c r="E74" s="93"/>
      <c r="F74" s="93"/>
      <c r="G74" s="93"/>
      <c r="H74" s="93"/>
      <c r="I74" s="93"/>
      <c r="J74" s="93"/>
      <c r="K74" s="274"/>
      <c r="L74" s="274"/>
      <c r="M74" s="236"/>
      <c r="N74" s="93"/>
      <c r="O74" s="94"/>
      <c r="P74" s="94"/>
      <c r="Q74" s="94"/>
      <c r="R74" s="95"/>
      <c r="S74" s="96"/>
    </row>
    <row r="75" spans="2:19" ht="67.5" x14ac:dyDescent="0.25">
      <c r="B75" s="129" t="s">
        <v>264</v>
      </c>
      <c r="C75" s="98" t="s">
        <v>272</v>
      </c>
      <c r="D75" s="130" t="s">
        <v>275</v>
      </c>
      <c r="E75" s="126" t="s">
        <v>285</v>
      </c>
      <c r="F75" s="479" t="s">
        <v>824</v>
      </c>
      <c r="G75" s="514" t="s">
        <v>817</v>
      </c>
      <c r="H75" s="518">
        <v>1</v>
      </c>
      <c r="I75" s="520">
        <v>2800</v>
      </c>
      <c r="J75" s="597"/>
      <c r="K75" s="511" t="str">
        <f>IF($M75="Nicht berücksichtigt","x","")</f>
        <v/>
      </c>
      <c r="L75" s="511" t="str">
        <f>IF($M75="Nicht berücksichtigt","x","")</f>
        <v/>
      </c>
      <c r="M75" s="505"/>
      <c r="N75" s="647">
        <f>D9</f>
        <v>0</v>
      </c>
      <c r="O75" s="648">
        <f>IF(M75="SOLL = IST",P75,IFERROR(N75/I75*H75,""))</f>
        <v>0</v>
      </c>
      <c r="P75" s="541"/>
      <c r="Q75" s="543" t="str">
        <f>IFERROR(IF(ROUND(O75,2)-ROUND(P75,2)=0,"0,00",IF(O75-P75&gt;0,"Mehrbedarf "&amp;TEXT((O75-P75),"0,00"),"Minderbedarf "&amp;TEXT((O75-P75),"0,00"))),"")</f>
        <v>0,00</v>
      </c>
      <c r="R75" s="545" t="str">
        <f>IFERROR(IF(P75="","",IF(Q75="0,00",0,ROUND((P75/O75*100)-100,0))),"")</f>
        <v/>
      </c>
      <c r="S75" s="549"/>
    </row>
    <row r="76" spans="2:19" ht="67.5" x14ac:dyDescent="0.25">
      <c r="B76" s="134" t="s">
        <v>266</v>
      </c>
      <c r="C76" s="98" t="s">
        <v>272</v>
      </c>
      <c r="D76" s="83" t="s">
        <v>279</v>
      </c>
      <c r="E76" s="126"/>
      <c r="F76" s="83" t="s">
        <v>848</v>
      </c>
      <c r="G76" s="525"/>
      <c r="H76" s="596"/>
      <c r="I76" s="555"/>
      <c r="J76" s="598"/>
      <c r="K76" s="512"/>
      <c r="L76" s="512"/>
      <c r="M76" s="559"/>
      <c r="N76" s="647"/>
      <c r="O76" s="648"/>
      <c r="P76" s="570"/>
      <c r="Q76" s="582"/>
      <c r="R76" s="583"/>
      <c r="S76" s="550"/>
    </row>
    <row r="77" spans="2:19" ht="67.5" x14ac:dyDescent="0.25">
      <c r="B77" s="134" t="s">
        <v>267</v>
      </c>
      <c r="C77" s="98" t="s">
        <v>272</v>
      </c>
      <c r="D77" s="71" t="s">
        <v>276</v>
      </c>
      <c r="E77" s="126"/>
      <c r="F77" s="83" t="s">
        <v>290</v>
      </c>
      <c r="G77" s="525"/>
      <c r="H77" s="596"/>
      <c r="I77" s="555"/>
      <c r="J77" s="598"/>
      <c r="K77" s="512"/>
      <c r="L77" s="512"/>
      <c r="M77" s="559"/>
      <c r="N77" s="647"/>
      <c r="O77" s="648"/>
      <c r="P77" s="570"/>
      <c r="Q77" s="582"/>
      <c r="R77" s="583"/>
      <c r="S77" s="550"/>
    </row>
    <row r="78" spans="2:19" ht="22.5" x14ac:dyDescent="0.25">
      <c r="B78" s="134" t="s">
        <v>268</v>
      </c>
      <c r="C78" s="98" t="s">
        <v>272</v>
      </c>
      <c r="D78" s="71" t="s">
        <v>277</v>
      </c>
      <c r="E78" s="126"/>
      <c r="F78" s="486" t="s">
        <v>291</v>
      </c>
      <c r="G78" s="525"/>
      <c r="H78" s="596"/>
      <c r="I78" s="555"/>
      <c r="J78" s="598"/>
      <c r="K78" s="512"/>
      <c r="L78" s="512"/>
      <c r="M78" s="559"/>
      <c r="N78" s="647"/>
      <c r="O78" s="648"/>
      <c r="P78" s="570"/>
      <c r="Q78" s="582"/>
      <c r="R78" s="583"/>
      <c r="S78" s="550"/>
    </row>
    <row r="79" spans="2:19" ht="33.75" x14ac:dyDescent="0.25">
      <c r="B79" s="134" t="s">
        <v>269</v>
      </c>
      <c r="C79" s="98" t="s">
        <v>272</v>
      </c>
      <c r="D79" s="83" t="s">
        <v>280</v>
      </c>
      <c r="E79" s="126"/>
      <c r="F79" s="72" t="s">
        <v>292</v>
      </c>
      <c r="G79" s="525"/>
      <c r="H79" s="596"/>
      <c r="I79" s="555"/>
      <c r="J79" s="598"/>
      <c r="K79" s="512"/>
      <c r="L79" s="512"/>
      <c r="M79" s="559"/>
      <c r="N79" s="647"/>
      <c r="O79" s="648"/>
      <c r="P79" s="570"/>
      <c r="Q79" s="582"/>
      <c r="R79" s="583"/>
      <c r="S79" s="550"/>
    </row>
    <row r="80" spans="2:19" ht="33.75" customHeight="1" x14ac:dyDescent="0.25">
      <c r="B80" s="134" t="s">
        <v>270</v>
      </c>
      <c r="C80" s="71" t="s">
        <v>272</v>
      </c>
      <c r="D80" s="71" t="s">
        <v>278</v>
      </c>
      <c r="E80" s="126"/>
      <c r="F80" s="72" t="s">
        <v>293</v>
      </c>
      <c r="G80" s="525"/>
      <c r="H80" s="596"/>
      <c r="I80" s="555"/>
      <c r="J80" s="598"/>
      <c r="K80" s="512"/>
      <c r="L80" s="512"/>
      <c r="M80" s="559"/>
      <c r="N80" s="647"/>
      <c r="O80" s="648"/>
      <c r="P80" s="570"/>
      <c r="Q80" s="582"/>
      <c r="R80" s="583"/>
      <c r="S80" s="550"/>
    </row>
    <row r="81" spans="2:19" ht="22.5" x14ac:dyDescent="0.25">
      <c r="B81" s="134" t="s">
        <v>271</v>
      </c>
      <c r="C81" s="98" t="s">
        <v>272</v>
      </c>
      <c r="D81" s="71" t="s">
        <v>281</v>
      </c>
      <c r="E81" s="126"/>
      <c r="F81" s="72" t="s">
        <v>294</v>
      </c>
      <c r="G81" s="515"/>
      <c r="H81" s="519"/>
      <c r="I81" s="521"/>
      <c r="J81" s="599"/>
      <c r="K81" s="513"/>
      <c r="L81" s="513"/>
      <c r="M81" s="559"/>
      <c r="N81" s="647"/>
      <c r="O81" s="563"/>
      <c r="P81" s="570"/>
      <c r="Q81" s="544"/>
      <c r="R81" s="546"/>
      <c r="S81" s="566"/>
    </row>
    <row r="82" spans="2:19" ht="180" x14ac:dyDescent="0.25">
      <c r="B82" s="134" t="s">
        <v>265</v>
      </c>
      <c r="C82" s="98" t="s">
        <v>272</v>
      </c>
      <c r="D82" s="71" t="s">
        <v>282</v>
      </c>
      <c r="E82" s="124" t="s">
        <v>286</v>
      </c>
      <c r="F82" s="72" t="s">
        <v>888</v>
      </c>
      <c r="G82" s="104" t="s">
        <v>287</v>
      </c>
      <c r="H82" s="138">
        <v>1</v>
      </c>
      <c r="I82" s="139">
        <v>1900</v>
      </c>
      <c r="J82" s="135"/>
      <c r="K82" s="273" t="str">
        <f t="shared" ref="K82:L84" si="9">IF($M82="Nicht berücksichtigt","x","")</f>
        <v/>
      </c>
      <c r="L82" s="273" t="str">
        <f t="shared" si="9"/>
        <v/>
      </c>
      <c r="M82" s="264"/>
      <c r="N82" s="142"/>
      <c r="O82" s="223">
        <f>IF(M82="SOLL = IST",P82,IFERROR(N82/I82*H82,""))</f>
        <v>0</v>
      </c>
      <c r="P82" s="106"/>
      <c r="Q82" s="263" t="str">
        <f>IFERROR(IF(ROUND(O82,2)-ROUND(P82,2)=0,"0,00",IF(O82-P82&gt;0,"Mehrbedarf "&amp;TEXT((O82-P82),"0,00"),"Minderbedarf "&amp;TEXT((O82-P82),"0,00"))),"")</f>
        <v>0,00</v>
      </c>
      <c r="R82" s="77" t="str">
        <f>IFERROR(IF(P82="","",IF(Q82="0,00",0,ROUND((P82/O82*100)-100,0))),"")</f>
        <v/>
      </c>
      <c r="S82" s="177"/>
    </row>
    <row r="83" spans="2:19" ht="33.75" x14ac:dyDescent="0.25">
      <c r="B83" s="134" t="s">
        <v>273</v>
      </c>
      <c r="C83" s="98" t="s">
        <v>272</v>
      </c>
      <c r="D83" s="71" t="s">
        <v>283</v>
      </c>
      <c r="E83" s="124" t="s">
        <v>288</v>
      </c>
      <c r="F83" s="83" t="s">
        <v>890</v>
      </c>
      <c r="G83" s="100" t="s">
        <v>289</v>
      </c>
      <c r="H83" s="138">
        <v>1</v>
      </c>
      <c r="I83" s="139">
        <v>170</v>
      </c>
      <c r="J83" s="135"/>
      <c r="K83" s="273" t="str">
        <f t="shared" si="9"/>
        <v/>
      </c>
      <c r="L83" s="273" t="str">
        <f t="shared" si="9"/>
        <v/>
      </c>
      <c r="M83" s="264"/>
      <c r="N83" s="248"/>
      <c r="O83" s="223">
        <f>IF(M83="SOLL = IST",P83,IFERROR(N83/I83*H83,""))</f>
        <v>0</v>
      </c>
      <c r="P83" s="106"/>
      <c r="Q83" s="263" t="str">
        <f>IFERROR(IF(ROUND(O83,2)-ROUND(P83,2)=0,"0,00",IF(O83-P83&gt;0,"Mehrbedarf "&amp;TEXT((O83-P83),"0,00"),"Minderbedarf "&amp;TEXT((O83-P83),"0,00"))),"")</f>
        <v>0,00</v>
      </c>
      <c r="R83" s="77" t="str">
        <f>IFERROR(IF(P83="","",IF(Q83="0,00",0,ROUND((P83/O83*100)-100,0))),"")</f>
        <v/>
      </c>
      <c r="S83" s="177"/>
    </row>
    <row r="84" spans="2:19" ht="56.25" x14ac:dyDescent="0.25">
      <c r="B84" s="108" t="s">
        <v>274</v>
      </c>
      <c r="C84" s="98" t="s">
        <v>272</v>
      </c>
      <c r="D84" s="98" t="s">
        <v>284</v>
      </c>
      <c r="E84" s="124" t="s">
        <v>92</v>
      </c>
      <c r="F84" s="72" t="s">
        <v>295</v>
      </c>
      <c r="G84" s="71" t="s">
        <v>551</v>
      </c>
      <c r="H84" s="138"/>
      <c r="I84" s="139"/>
      <c r="J84" s="135"/>
      <c r="K84" s="273" t="str">
        <f t="shared" si="9"/>
        <v/>
      </c>
      <c r="L84" s="273" t="str">
        <f t="shared" si="9"/>
        <v/>
      </c>
      <c r="M84" s="264"/>
      <c r="N84" s="105"/>
      <c r="O84" s="223">
        <f>P84</f>
        <v>0</v>
      </c>
      <c r="P84" s="106"/>
      <c r="Q84" s="263" t="str">
        <f>IFERROR(IF(ROUND(O84,2)-ROUND(P84,2)=0,"0,00",IF(O84-P84&gt;0,"Mehrbedarf "&amp;TEXT((O84-P84),"0,00"),"Minderbedarf "&amp;TEXT((O84-P84),"0,00"))),"")</f>
        <v>0,00</v>
      </c>
      <c r="R84" s="77" t="str">
        <f>IFERROR(IF(P84="","",IF(Q84="0,00",0,ROUND((P84/O84*100)-100,0))),"")</f>
        <v/>
      </c>
      <c r="S84" s="177"/>
    </row>
    <row r="85" spans="2:19" ht="3.95" customHeight="1" x14ac:dyDescent="0.25">
      <c r="B85" s="92"/>
      <c r="C85" s="93"/>
      <c r="D85" s="93"/>
      <c r="E85" s="93"/>
      <c r="F85" s="93"/>
      <c r="G85" s="93"/>
      <c r="H85" s="93"/>
      <c r="I85" s="93"/>
      <c r="J85" s="93"/>
      <c r="K85" s="274"/>
      <c r="L85" s="274"/>
      <c r="M85" s="236"/>
      <c r="N85" s="93"/>
      <c r="O85" s="94"/>
      <c r="P85" s="94"/>
      <c r="Q85" s="94"/>
      <c r="R85" s="95"/>
      <c r="S85" s="96"/>
    </row>
    <row r="86" spans="2:19" ht="45" x14ac:dyDescent="0.25">
      <c r="B86" s="143" t="s">
        <v>296</v>
      </c>
      <c r="C86" s="98" t="s">
        <v>582</v>
      </c>
      <c r="D86" s="141" t="s">
        <v>300</v>
      </c>
      <c r="E86" s="101" t="s">
        <v>303</v>
      </c>
      <c r="F86" s="479" t="s">
        <v>309</v>
      </c>
      <c r="G86" s="158" t="s">
        <v>304</v>
      </c>
      <c r="H86" s="144">
        <v>1</v>
      </c>
      <c r="I86" s="161">
        <v>2100</v>
      </c>
      <c r="J86" s="162"/>
      <c r="K86" s="273" t="str">
        <f t="shared" ref="K86:L88" si="10">IF($M86="Nicht berücksichtigt","x","")</f>
        <v/>
      </c>
      <c r="L86" s="273" t="str">
        <f t="shared" si="10"/>
        <v/>
      </c>
      <c r="M86" s="235"/>
      <c r="N86" s="142"/>
      <c r="O86" s="223">
        <f>IF(M86="SOLL = IST",P86,IFERROR(N86/I86*H86,""))</f>
        <v>0</v>
      </c>
      <c r="P86" s="106"/>
      <c r="Q86" s="263" t="str">
        <f>IFERROR(IF(ROUND(O86,2)-ROUND(P86,2)=0,"0,00",IF(O86-P86&gt;0,"Mehrbedarf "&amp;TEXT((O86-P86),"0,00"),"Minderbedarf "&amp;TEXT((O86-P86),"0,00"))),"")</f>
        <v>0,00</v>
      </c>
      <c r="R86" s="77" t="str">
        <f>IFERROR(IF(P86="","",IF(Q86="0,00",0,ROUND((P86/O86*100)-100,0))),"")</f>
        <v/>
      </c>
      <c r="S86" s="133"/>
    </row>
    <row r="87" spans="2:19" ht="33.75" x14ac:dyDescent="0.25">
      <c r="B87" s="119" t="s">
        <v>297</v>
      </c>
      <c r="C87" s="434" t="s">
        <v>582</v>
      </c>
      <c r="D87" s="71" t="s">
        <v>301</v>
      </c>
      <c r="E87" s="72" t="s">
        <v>305</v>
      </c>
      <c r="F87" s="72" t="s">
        <v>307</v>
      </c>
      <c r="G87" s="140" t="s">
        <v>868</v>
      </c>
      <c r="H87" s="76">
        <v>1</v>
      </c>
      <c r="I87" s="156">
        <v>1800</v>
      </c>
      <c r="J87" s="74"/>
      <c r="K87" s="273" t="str">
        <f t="shared" si="10"/>
        <v/>
      </c>
      <c r="L87" s="273" t="str">
        <f t="shared" si="10"/>
        <v/>
      </c>
      <c r="M87" s="235"/>
      <c r="N87" s="142"/>
      <c r="O87" s="223">
        <f>IF(M87="SOLL = IST",P87,IFERROR(N87/I87*H87,""))</f>
        <v>0</v>
      </c>
      <c r="P87" s="106"/>
      <c r="Q87" s="263" t="str">
        <f>IFERROR(IF(ROUND(O87,2)-ROUND(P87,2)=0,"0,00",IF(O87-P87&gt;0,"Mehrbedarf "&amp;TEXT((O87-P87),"0,00"),"Minderbedarf "&amp;TEXT((O87-P87),"0,00"))),"")</f>
        <v>0,00</v>
      </c>
      <c r="R87" s="77" t="str">
        <f>IFERROR(IF(P87="","",IF(Q87="0,00",0,ROUND((P87/O87*100)-100,0))),"")</f>
        <v/>
      </c>
      <c r="S87" s="133"/>
    </row>
    <row r="88" spans="2:19" ht="78.75" x14ac:dyDescent="0.25">
      <c r="B88" s="86" t="s">
        <v>298</v>
      </c>
      <c r="C88" s="434" t="s">
        <v>582</v>
      </c>
      <c r="D88" s="98" t="s">
        <v>299</v>
      </c>
      <c r="E88" s="82" t="s">
        <v>306</v>
      </c>
      <c r="F88" s="480" t="s">
        <v>308</v>
      </c>
      <c r="G88" s="82" t="s">
        <v>818</v>
      </c>
      <c r="H88" s="163">
        <v>0.1</v>
      </c>
      <c r="I88" s="157">
        <v>1500</v>
      </c>
      <c r="J88" s="91"/>
      <c r="K88" s="273" t="str">
        <f t="shared" si="10"/>
        <v/>
      </c>
      <c r="L88" s="273" t="str">
        <f t="shared" si="10"/>
        <v/>
      </c>
      <c r="M88" s="235"/>
      <c r="N88" s="248"/>
      <c r="O88" s="223">
        <f>IF(M88="SOLL = IST",P88,IFERROR(N88/I88*H88,""))</f>
        <v>0</v>
      </c>
      <c r="P88" s="106"/>
      <c r="Q88" s="263" t="str">
        <f>IFERROR(IF(ROUND(O88,2)-ROUND(P88,2)=0,"0,00",IF(O88-P88&gt;0,"Mehrbedarf "&amp;TEXT((O88-P88),"0,00"),"Minderbedarf "&amp;TEXT((O88-P88),"0,00"))),"")</f>
        <v>0,00</v>
      </c>
      <c r="R88" s="77" t="str">
        <f>IFERROR(IF(P88="","",IF(Q88="0,00",0,ROUND((P88/O88*100)-100,0))),"")</f>
        <v/>
      </c>
      <c r="S88" s="133"/>
    </row>
    <row r="89" spans="2:19" ht="3.6" customHeight="1" x14ac:dyDescent="0.25">
      <c r="B89" s="92"/>
      <c r="C89" s="93"/>
      <c r="D89" s="93"/>
      <c r="E89" s="93"/>
      <c r="F89" s="93"/>
      <c r="G89" s="93"/>
      <c r="H89" s="93"/>
      <c r="I89" s="93"/>
      <c r="J89" s="93"/>
      <c r="K89" s="274"/>
      <c r="L89" s="274"/>
      <c r="M89" s="236"/>
      <c r="N89" s="93"/>
      <c r="O89" s="94"/>
      <c r="P89" s="94"/>
      <c r="Q89" s="94"/>
      <c r="R89" s="95"/>
      <c r="S89" s="96"/>
    </row>
    <row r="90" spans="2:19" ht="56.25" x14ac:dyDescent="0.25">
      <c r="B90" s="143" t="s">
        <v>310</v>
      </c>
      <c r="C90" s="71" t="s">
        <v>313</v>
      </c>
      <c r="D90" s="71" t="s">
        <v>898</v>
      </c>
      <c r="E90" s="71" t="s">
        <v>92</v>
      </c>
      <c r="F90" s="72" t="s">
        <v>332</v>
      </c>
      <c r="G90" s="71" t="s">
        <v>551</v>
      </c>
      <c r="H90" s="76"/>
      <c r="I90" s="76"/>
      <c r="J90" s="74"/>
      <c r="K90" s="273" t="str">
        <f>IF($M90="Nicht berücksichtigt","x","")</f>
        <v/>
      </c>
      <c r="L90" s="273" t="str">
        <f>IF($M90="Nicht berücksichtigt","x","")</f>
        <v/>
      </c>
      <c r="M90" s="235"/>
      <c r="N90" s="105"/>
      <c r="O90" s="223">
        <f>P90</f>
        <v>0</v>
      </c>
      <c r="P90" s="75"/>
      <c r="Q90" s="263" t="str">
        <f>IFERROR(IF(ROUND(O90,2)-ROUND(P90,2)=0,"0,00",IF(O90-P90&gt;0,"Mehrbedarf "&amp;TEXT((O90-P90),"0,00"),"Minderbedarf "&amp;TEXT((O90-P90),"0,00"))),"")</f>
        <v>0,00</v>
      </c>
      <c r="R90" s="77" t="str">
        <f>IFERROR(IF(P90="","",IF(Q90="0,00",0,ROUND((P90/O90*100)-100,0))),"")</f>
        <v/>
      </c>
      <c r="S90" s="191"/>
    </row>
    <row r="91" spans="2:19" ht="56.25" x14ac:dyDescent="0.25">
      <c r="B91" s="86" t="s">
        <v>311</v>
      </c>
      <c r="C91" s="98" t="s">
        <v>313</v>
      </c>
      <c r="D91" s="71" t="s">
        <v>312</v>
      </c>
      <c r="E91" s="141" t="s">
        <v>92</v>
      </c>
      <c r="F91" s="72" t="s">
        <v>825</v>
      </c>
      <c r="G91" s="71" t="s">
        <v>551</v>
      </c>
      <c r="H91" s="76"/>
      <c r="I91" s="76"/>
      <c r="J91" s="74"/>
      <c r="K91" s="273" t="str">
        <f>IF($M91="Nicht berücksichtigt","x","")</f>
        <v/>
      </c>
      <c r="L91" s="273" t="str">
        <f>IF($M91="Nicht berücksichtigt","x","")</f>
        <v/>
      </c>
      <c r="M91" s="235"/>
      <c r="N91" s="121"/>
      <c r="O91" s="223">
        <f>P91</f>
        <v>0</v>
      </c>
      <c r="P91" s="75"/>
      <c r="Q91" s="263" t="str">
        <f>IFERROR(IF(ROUND(O91,2)-ROUND(P91,2)=0,"0,00",IF(O91-P91&gt;0,"Mehrbedarf "&amp;TEXT((O91-P91),"0,00"),"Minderbedarf "&amp;TEXT((O91-P91),"0,00"))),"")</f>
        <v>0,00</v>
      </c>
      <c r="R91" s="77" t="str">
        <f>IFERROR(IF(P91="","",IF(Q91="0,00",0,ROUND((P91/O91*100)-100,0))),"")</f>
        <v/>
      </c>
      <c r="S91" s="191"/>
    </row>
    <row r="92" spans="2:19" ht="3.95" customHeight="1" x14ac:dyDescent="0.25">
      <c r="B92" s="92"/>
      <c r="C92" s="93"/>
      <c r="D92" s="93"/>
      <c r="E92" s="93"/>
      <c r="F92" s="93"/>
      <c r="G92" s="93"/>
      <c r="H92" s="93"/>
      <c r="I92" s="93"/>
      <c r="J92" s="93"/>
      <c r="K92" s="274"/>
      <c r="L92" s="274"/>
      <c r="M92" s="236"/>
      <c r="N92" s="93"/>
      <c r="O92" s="94"/>
      <c r="P92" s="94"/>
      <c r="Q92" s="94"/>
      <c r="R92" s="95"/>
      <c r="S92" s="96"/>
    </row>
    <row r="93" spans="2:19" ht="43.5" customHeight="1" x14ac:dyDescent="0.25">
      <c r="B93" s="167" t="s">
        <v>314</v>
      </c>
      <c r="C93" s="71" t="s">
        <v>317</v>
      </c>
      <c r="D93" s="71" t="s">
        <v>318</v>
      </c>
      <c r="E93" s="524" t="s">
        <v>884</v>
      </c>
      <c r="F93" s="100" t="s">
        <v>321</v>
      </c>
      <c r="G93" s="498" t="s">
        <v>817</v>
      </c>
      <c r="H93" s="518">
        <v>1</v>
      </c>
      <c r="I93" s="602">
        <v>28200</v>
      </c>
      <c r="J93" s="520">
        <v>990</v>
      </c>
      <c r="K93" s="511" t="str">
        <f>IF($M93="Nicht berücksichtigt","x","")</f>
        <v/>
      </c>
      <c r="L93" s="511" t="str">
        <f>IF($M93="Nicht berücksichtigt","x","")</f>
        <v/>
      </c>
      <c r="M93" s="505"/>
      <c r="N93" s="497">
        <f>D9</f>
        <v>0</v>
      </c>
      <c r="O93" s="580">
        <f>IF(M93="SOLL = IST",P93,IFERROR(N93/I93*H93+(N94/J93*H93),""))</f>
        <v>0</v>
      </c>
      <c r="P93" s="541"/>
      <c r="Q93" s="543" t="str">
        <f>IFERROR(IF(ROUND(O93,2)-ROUND(P93,2)=0,"0,00",IF(O93-P93&gt;0,"Mehrbedarf "&amp;TEXT((O93-P93),"0,00"),"Minderbedarf "&amp;TEXT((O93-P93),"0,00"))),"")</f>
        <v>0,00</v>
      </c>
      <c r="R93" s="545" t="str">
        <f>IFERROR(IF(P93="","",IF(Q93="0,00",0,ROUND((P93/O93*100)-100,0))),"")</f>
        <v/>
      </c>
      <c r="S93" s="549"/>
    </row>
    <row r="94" spans="2:19" ht="25.5" customHeight="1" x14ac:dyDescent="0.25">
      <c r="B94" s="167" t="s">
        <v>315</v>
      </c>
      <c r="C94" s="98" t="s">
        <v>317</v>
      </c>
      <c r="D94" s="71" t="s">
        <v>319</v>
      </c>
      <c r="E94" s="524"/>
      <c r="F94" s="72" t="s">
        <v>322</v>
      </c>
      <c r="G94" s="527" t="s">
        <v>885</v>
      </c>
      <c r="H94" s="596"/>
      <c r="I94" s="603"/>
      <c r="J94" s="555"/>
      <c r="K94" s="512"/>
      <c r="L94" s="512"/>
      <c r="M94" s="559"/>
      <c r="N94" s="600"/>
      <c r="O94" s="580"/>
      <c r="P94" s="570"/>
      <c r="Q94" s="582"/>
      <c r="R94" s="583"/>
      <c r="S94" s="550"/>
    </row>
    <row r="95" spans="2:19" ht="157.5" x14ac:dyDescent="0.25">
      <c r="B95" s="168" t="s">
        <v>316</v>
      </c>
      <c r="C95" s="98" t="s">
        <v>317</v>
      </c>
      <c r="D95" s="98" t="s">
        <v>320</v>
      </c>
      <c r="E95" s="524"/>
      <c r="F95" s="166" t="s">
        <v>323</v>
      </c>
      <c r="G95" s="528"/>
      <c r="H95" s="519"/>
      <c r="I95" s="604"/>
      <c r="J95" s="521"/>
      <c r="K95" s="513"/>
      <c r="L95" s="513"/>
      <c r="M95" s="506"/>
      <c r="N95" s="601"/>
      <c r="O95" s="580"/>
      <c r="P95" s="570"/>
      <c r="Q95" s="544"/>
      <c r="R95" s="546"/>
      <c r="S95" s="550"/>
    </row>
    <row r="96" spans="2:19" ht="3.95" customHeight="1" x14ac:dyDescent="0.25">
      <c r="B96" s="92"/>
      <c r="C96" s="93"/>
      <c r="D96" s="93"/>
      <c r="E96" s="93"/>
      <c r="F96" s="93"/>
      <c r="G96" s="93"/>
      <c r="H96" s="93"/>
      <c r="I96" s="93"/>
      <c r="J96" s="93"/>
      <c r="K96" s="274"/>
      <c r="L96" s="274"/>
      <c r="M96" s="236"/>
      <c r="N96" s="93"/>
      <c r="O96" s="94"/>
      <c r="P96" s="94"/>
      <c r="Q96" s="94"/>
      <c r="R96" s="95"/>
      <c r="S96" s="96"/>
    </row>
    <row r="97" spans="2:19" ht="213.75" x14ac:dyDescent="0.25">
      <c r="B97" s="143" t="s">
        <v>324</v>
      </c>
      <c r="C97" s="98" t="s">
        <v>326</v>
      </c>
      <c r="D97" s="141" t="s">
        <v>327</v>
      </c>
      <c r="E97" s="509" t="s">
        <v>329</v>
      </c>
      <c r="F97" s="479" t="s">
        <v>903</v>
      </c>
      <c r="G97" s="609" t="s">
        <v>817</v>
      </c>
      <c r="H97" s="611">
        <v>1</v>
      </c>
      <c r="I97" s="612">
        <v>9000</v>
      </c>
      <c r="J97" s="613"/>
      <c r="K97" s="511" t="str">
        <f>IF($M97="Nicht berücksichtigt","x","")</f>
        <v/>
      </c>
      <c r="L97" s="511" t="str">
        <f>IF($M97="Nicht berücksichtigt","x","")</f>
        <v/>
      </c>
      <c r="M97" s="505"/>
      <c r="N97" s="560">
        <f>D9</f>
        <v>0</v>
      </c>
      <c r="O97" s="563">
        <f>IF(M97="SOLL = IST",P97,IFERROR(N97/I97*H97,""))</f>
        <v>0</v>
      </c>
      <c r="P97" s="541"/>
      <c r="Q97" s="543" t="str">
        <f>IFERROR(IF(ROUND(O97,2)-ROUND(P97,2)=0,"0,00",IF(O97-P97&gt;0,"Mehrbedarf "&amp;TEXT((O97-P97),"0,00"),"Minderbedarf "&amp;TEXT((O97-P97),"0,00"))),"")</f>
        <v>0,00</v>
      </c>
      <c r="R97" s="545" t="str">
        <f>IFERROR(IF(P97="","",IF(Q97="0,00",0,ROUND((P97/O97*100)-100,0))),"")</f>
        <v/>
      </c>
      <c r="S97" s="549"/>
    </row>
    <row r="98" spans="2:19" ht="78.75" x14ac:dyDescent="0.25">
      <c r="B98" s="80" t="s">
        <v>325</v>
      </c>
      <c r="C98" s="98" t="s">
        <v>326</v>
      </c>
      <c r="D98" s="98" t="s">
        <v>328</v>
      </c>
      <c r="E98" s="510"/>
      <c r="F98" s="478" t="s">
        <v>330</v>
      </c>
      <c r="G98" s="610"/>
      <c r="H98" s="611"/>
      <c r="I98" s="612"/>
      <c r="J98" s="613"/>
      <c r="K98" s="513"/>
      <c r="L98" s="513"/>
      <c r="M98" s="506"/>
      <c r="N98" s="562"/>
      <c r="O98" s="565"/>
      <c r="P98" s="542"/>
      <c r="Q98" s="544"/>
      <c r="R98" s="546"/>
      <c r="S98" s="566"/>
    </row>
    <row r="99" spans="2:19" ht="3.95" customHeight="1" x14ac:dyDescent="0.25">
      <c r="B99" s="92"/>
      <c r="C99" s="93"/>
      <c r="D99" s="93"/>
      <c r="E99" s="93"/>
      <c r="F99" s="93"/>
      <c r="G99" s="93"/>
      <c r="H99" s="93"/>
      <c r="I99" s="93"/>
      <c r="J99" s="93"/>
      <c r="K99" s="274"/>
      <c r="L99" s="274"/>
      <c r="M99" s="236"/>
      <c r="N99" s="93"/>
      <c r="O99" s="94"/>
      <c r="P99" s="94"/>
      <c r="Q99" s="94"/>
      <c r="R99" s="95"/>
      <c r="S99" s="96"/>
    </row>
    <row r="100" spans="2:19" ht="225" x14ac:dyDescent="0.25">
      <c r="B100" s="165" t="s">
        <v>80</v>
      </c>
      <c r="C100" s="71" t="s">
        <v>84</v>
      </c>
      <c r="D100" s="141" t="s">
        <v>85</v>
      </c>
      <c r="E100" s="169" t="s">
        <v>89</v>
      </c>
      <c r="F100" s="484" t="s">
        <v>891</v>
      </c>
      <c r="G100" s="170" t="s">
        <v>859</v>
      </c>
      <c r="H100" s="131">
        <v>1</v>
      </c>
      <c r="I100" s="160">
        <v>2000</v>
      </c>
      <c r="J100" s="132"/>
      <c r="K100" s="273" t="str">
        <f>IF($M100="Nicht berücksichtigt","x","")</f>
        <v/>
      </c>
      <c r="L100" s="273" t="str">
        <f>IF($M100="Nicht berücksichtigt","x","")</f>
        <v/>
      </c>
      <c r="M100" s="235"/>
      <c r="N100" s="105">
        <f>N101+N102</f>
        <v>0</v>
      </c>
      <c r="O100" s="223">
        <f>IF(M100="SOLL = IST",P100,IFERROR(N100/I100*H100,""))</f>
        <v>0</v>
      </c>
      <c r="P100" s="106"/>
      <c r="Q100" s="263" t="str">
        <f>IFERROR(IF(ROUND(O100,2)-ROUND(P100,2)=0,"0,00",IF(O100-P100&gt;0,"Mehrbedarf "&amp;TEXT((O100-P100),"0,00"),"Minderbedarf "&amp;TEXT((O100-P100),"0,00"))),"")</f>
        <v>0,00</v>
      </c>
      <c r="R100" s="77" t="str">
        <f>IFERROR(IF(P100="","",IF(Q100="0,00",0,ROUND((P100/O100*100)-100,0))),"")</f>
        <v/>
      </c>
      <c r="S100" s="483"/>
    </row>
    <row r="101" spans="2:19" ht="67.5" x14ac:dyDescent="0.25">
      <c r="B101" s="167" t="s">
        <v>81</v>
      </c>
      <c r="C101" s="71" t="s">
        <v>84</v>
      </c>
      <c r="D101" s="71" t="s">
        <v>86</v>
      </c>
      <c r="E101" s="124" t="s">
        <v>90</v>
      </c>
      <c r="F101" s="72" t="s">
        <v>133</v>
      </c>
      <c r="G101" s="170" t="s">
        <v>100</v>
      </c>
      <c r="H101" s="138">
        <v>1</v>
      </c>
      <c r="I101" s="139">
        <v>410</v>
      </c>
      <c r="J101" s="132"/>
      <c r="K101" s="273" t="str">
        <f>IF($M101="Nicht berücksichtigt","x","")</f>
        <v/>
      </c>
      <c r="L101" s="277" t="s">
        <v>465</v>
      </c>
      <c r="M101" s="238"/>
      <c r="N101" s="84"/>
      <c r="O101" s="223">
        <f>IF(M101="SOLL = IST",P101,IFERROR(N101/I101*H101,""))</f>
        <v>0</v>
      </c>
      <c r="P101" s="106"/>
      <c r="Q101" s="263" t="str">
        <f>IFERROR(IF(ROUND(O101,2)-ROUND(P101,2)=0,"0,00",IF(O101-P101&gt;0,"Mehrbedarf "&amp;TEXT((O101-P101),"0,00"),"Minderbedarf "&amp;TEXT((O101-P101),"0,00"))),"")</f>
        <v>0,00</v>
      </c>
      <c r="R101" s="77" t="str">
        <f>IFERROR(IF(P101="","",IF(Q101="0,00",0,ROUND((P101/O101*100)-100,0))),"")</f>
        <v/>
      </c>
      <c r="S101" s="482"/>
    </row>
    <row r="102" spans="2:19" ht="67.5" x14ac:dyDescent="0.25">
      <c r="B102" s="167" t="s">
        <v>82</v>
      </c>
      <c r="C102" s="71" t="s">
        <v>84</v>
      </c>
      <c r="D102" s="72" t="s">
        <v>87</v>
      </c>
      <c r="E102" s="83" t="s">
        <v>91</v>
      </c>
      <c r="F102" s="480" t="s">
        <v>133</v>
      </c>
      <c r="G102" s="170" t="s">
        <v>101</v>
      </c>
      <c r="H102" s="138">
        <v>1</v>
      </c>
      <c r="I102" s="139">
        <v>230</v>
      </c>
      <c r="J102" s="135"/>
      <c r="K102" s="273" t="str">
        <f>IF($M102="Nicht berücksichtigt","x","")</f>
        <v/>
      </c>
      <c r="L102" s="278" t="s">
        <v>465</v>
      </c>
      <c r="M102" s="237"/>
      <c r="N102" s="84"/>
      <c r="O102" s="223">
        <f>IF(M102="SOLL = IST",P102,IFERROR(N102/I102*H102,""))</f>
        <v>0</v>
      </c>
      <c r="P102" s="106"/>
      <c r="Q102" s="263" t="str">
        <f>IFERROR(IF(ROUND(O102,2)-ROUND(P102,2)=0,"0,00",IF(O102-P102&gt;0,"Mehrbedarf "&amp;TEXT((O102-P102),"0,00"),"Minderbedarf "&amp;TEXT((O102-P102),"0,00"))),"")</f>
        <v>0,00</v>
      </c>
      <c r="R102" s="77" t="str">
        <f>IFERROR(IF(P102="","",IF(Q102="0,00",0,ROUND((P102/O102*100)-100,0))),"")</f>
        <v/>
      </c>
      <c r="S102" s="171"/>
    </row>
    <row r="103" spans="2:19" ht="56.25" x14ac:dyDescent="0.25">
      <c r="B103" s="167" t="s">
        <v>83</v>
      </c>
      <c r="C103" s="127" t="s">
        <v>84</v>
      </c>
      <c r="D103" s="72" t="s">
        <v>88</v>
      </c>
      <c r="E103" s="126" t="s">
        <v>92</v>
      </c>
      <c r="F103" s="480" t="s">
        <v>99</v>
      </c>
      <c r="G103" s="71" t="s">
        <v>551</v>
      </c>
      <c r="H103" s="138"/>
      <c r="I103" s="139"/>
      <c r="J103" s="135"/>
      <c r="K103" s="273" t="str">
        <f>IF($M103="Nicht berücksichtigt","x","")</f>
        <v/>
      </c>
      <c r="L103" s="273" t="str">
        <f>IF($M103="Nicht berücksichtigt","x","")</f>
        <v/>
      </c>
      <c r="M103" s="237"/>
      <c r="N103" s="136"/>
      <c r="O103" s="223">
        <f>P103</f>
        <v>0</v>
      </c>
      <c r="P103" s="490"/>
      <c r="Q103" s="263" t="str">
        <f>IFERROR(IF(ROUND(O103,2)-ROUND(P103,2)=0,"0,00",IF(O103-P103&gt;0,"Mehrbedarf "&amp;TEXT((O103-P103),"0,00"),"Minderbedarf "&amp;TEXT((O103-P103),"0,00"))),"")</f>
        <v>0,00</v>
      </c>
      <c r="R103" s="77" t="str">
        <f>IFERROR(IF(P103="","",IF(Q103="0,00",0,ROUND((P103/O103*100)-100,0))),"")</f>
        <v/>
      </c>
      <c r="S103" s="171"/>
    </row>
    <row r="104" spans="2:19" ht="3.95" customHeight="1" x14ac:dyDescent="0.25">
      <c r="B104" s="92"/>
      <c r="C104" s="93"/>
      <c r="D104" s="93"/>
      <c r="E104" s="93"/>
      <c r="F104" s="93"/>
      <c r="G104" s="93"/>
      <c r="H104" s="93"/>
      <c r="I104" s="93"/>
      <c r="J104" s="93"/>
      <c r="K104" s="274"/>
      <c r="L104" s="274"/>
      <c r="M104" s="236"/>
      <c r="N104" s="93"/>
      <c r="O104" s="94"/>
      <c r="P104" s="94"/>
      <c r="Q104" s="94"/>
      <c r="R104" s="95"/>
      <c r="S104" s="96"/>
    </row>
    <row r="105" spans="2:19" ht="135" x14ac:dyDescent="0.25">
      <c r="B105" s="164" t="s">
        <v>93</v>
      </c>
      <c r="C105" s="98" t="s">
        <v>98</v>
      </c>
      <c r="D105" s="141" t="s">
        <v>583</v>
      </c>
      <c r="E105" s="509" t="s">
        <v>106</v>
      </c>
      <c r="F105" s="479" t="s">
        <v>108</v>
      </c>
      <c r="G105" s="124" t="s">
        <v>858</v>
      </c>
      <c r="H105" s="117">
        <v>1</v>
      </c>
      <c r="I105" s="228">
        <v>26</v>
      </c>
      <c r="J105" s="90"/>
      <c r="K105" s="511" t="str">
        <f>IF($M105="Nicht berücksichtigt","x","")</f>
        <v/>
      </c>
      <c r="L105" s="511" t="str">
        <f>IF($M105="Nicht berücksichtigt","x","")</f>
        <v/>
      </c>
      <c r="M105" s="505"/>
      <c r="N105" s="142"/>
      <c r="O105" s="605">
        <f>IF(M105="SOLL = IST",P105,IFERROR(N105/I105*H105+N106/I106*H106+N107*H107,""))</f>
        <v>0</v>
      </c>
      <c r="P105" s="531"/>
      <c r="Q105" s="543" t="str">
        <f>IFERROR(IF(ROUND(O105,2)-ROUND(P105,2)=0,"0,00",IF(O105-P105&gt;0,"Mehrbedarf "&amp;TEXT((O105-P105),"0,00"),"Minderbedarf "&amp;TEXT((O105-P105),"0,00"))),"")</f>
        <v>0,00</v>
      </c>
      <c r="R105" s="545" t="str">
        <f>IFERROR(IF(P105="","",IF(Q105="0,00",0,ROUND((P105/O105*100)-100,0))),"")</f>
        <v/>
      </c>
      <c r="S105" s="549"/>
    </row>
    <row r="106" spans="2:19" ht="67.5" x14ac:dyDescent="0.25">
      <c r="B106" s="79" t="s">
        <v>94</v>
      </c>
      <c r="C106" s="98" t="s">
        <v>98</v>
      </c>
      <c r="D106" s="141" t="s">
        <v>102</v>
      </c>
      <c r="E106" s="551"/>
      <c r="F106" s="479" t="s">
        <v>134</v>
      </c>
      <c r="G106" s="124" t="s">
        <v>817</v>
      </c>
      <c r="H106" s="172">
        <v>1</v>
      </c>
      <c r="I106" s="90">
        <v>3500</v>
      </c>
      <c r="J106" s="118"/>
      <c r="K106" s="512"/>
      <c r="L106" s="512"/>
      <c r="M106" s="559"/>
      <c r="N106" s="105">
        <f>D9</f>
        <v>0</v>
      </c>
      <c r="O106" s="606"/>
      <c r="P106" s="608"/>
      <c r="Q106" s="582"/>
      <c r="R106" s="583"/>
      <c r="S106" s="550"/>
    </row>
    <row r="107" spans="2:19" ht="33.75" x14ac:dyDescent="0.25">
      <c r="B107" s="79" t="s">
        <v>95</v>
      </c>
      <c r="C107" s="71" t="s">
        <v>98</v>
      </c>
      <c r="D107" s="141" t="s">
        <v>103</v>
      </c>
      <c r="E107" s="510"/>
      <c r="F107" s="173" t="s">
        <v>849</v>
      </c>
      <c r="G107" s="174" t="s">
        <v>110</v>
      </c>
      <c r="H107" s="125">
        <v>0.5</v>
      </c>
      <c r="I107" s="125"/>
      <c r="J107" s="175"/>
      <c r="K107" s="513"/>
      <c r="L107" s="513"/>
      <c r="M107" s="506"/>
      <c r="N107" s="176"/>
      <c r="O107" s="607"/>
      <c r="P107" s="532"/>
      <c r="Q107" s="544"/>
      <c r="R107" s="546"/>
      <c r="S107" s="566"/>
    </row>
    <row r="108" spans="2:19" ht="45" x14ac:dyDescent="0.25">
      <c r="B108" s="80" t="s">
        <v>96</v>
      </c>
      <c r="C108" s="98" t="s">
        <v>98</v>
      </c>
      <c r="D108" s="141" t="s">
        <v>104</v>
      </c>
      <c r="E108" s="124" t="s">
        <v>107</v>
      </c>
      <c r="F108" s="485" t="s">
        <v>135</v>
      </c>
      <c r="G108" s="81" t="s">
        <v>819</v>
      </c>
      <c r="H108" s="117">
        <v>1</v>
      </c>
      <c r="I108" s="90">
        <v>8700</v>
      </c>
      <c r="J108" s="118"/>
      <c r="K108" s="273" t="str">
        <f>IF($M108="Nicht berücksichtigt","x","")</f>
        <v/>
      </c>
      <c r="L108" s="273" t="str">
        <f>IF($M108="Nicht berücksichtigt","x","")</f>
        <v/>
      </c>
      <c r="M108" s="235"/>
      <c r="N108" s="142"/>
      <c r="O108" s="223">
        <f>IF(M108="SOLL = IST",P108,IFERROR(N108/I108*H108,""))</f>
        <v>0</v>
      </c>
      <c r="P108" s="106"/>
      <c r="Q108" s="263" t="str">
        <f>IFERROR(IF(ROUND(O108,2)-ROUND(P108,2)=0,"0,00",IF(O108-P108&gt;0,"Mehrbedarf "&amp;TEXT((O108-P108),"0,00"),"Minderbedarf "&amp;TEXT((O108-P108),"0,00"))),"")</f>
        <v>0,00</v>
      </c>
      <c r="R108" s="77" t="str">
        <f>IFERROR(IF(P108="","",IF(Q108="0,00",0,ROUND((P108/O108*100)-100,0))),"")</f>
        <v/>
      </c>
      <c r="S108" s="177"/>
    </row>
    <row r="109" spans="2:19" ht="56.25" x14ac:dyDescent="0.25">
      <c r="B109" s="80" t="s">
        <v>97</v>
      </c>
      <c r="C109" s="98" t="s">
        <v>98</v>
      </c>
      <c r="D109" s="141" t="s">
        <v>105</v>
      </c>
      <c r="E109" s="126" t="s">
        <v>92</v>
      </c>
      <c r="F109" s="485" t="s">
        <v>109</v>
      </c>
      <c r="G109" s="71" t="s">
        <v>551</v>
      </c>
      <c r="H109" s="178"/>
      <c r="I109" s="179"/>
      <c r="J109" s="180"/>
      <c r="K109" s="273" t="str">
        <f>IF($M109="Nicht berücksichtigt","x","")</f>
        <v/>
      </c>
      <c r="L109" s="273" t="str">
        <f>IF($M109="Nicht berücksichtigt","x","")</f>
        <v/>
      </c>
      <c r="M109" s="235"/>
      <c r="N109" s="105"/>
      <c r="O109" s="223">
        <f>P109</f>
        <v>0</v>
      </c>
      <c r="P109" s="494"/>
      <c r="Q109" s="263" t="str">
        <f>IFERROR(IF(ROUND(O109,2)-ROUND(P109,2)=0,"0,00",IF(O109-P109&gt;0,"Mehrbedarf "&amp;TEXT((O109-P109),"0,00"),"Minderbedarf "&amp;TEXT((O109-P109),"0,00"))),"")</f>
        <v>0,00</v>
      </c>
      <c r="R109" s="77" t="str">
        <f>IFERROR(IF(P109="","",IF(Q109="0,00",0,ROUND((P109/O109*100)-100,0))),"")</f>
        <v/>
      </c>
      <c r="S109" s="123"/>
    </row>
    <row r="110" spans="2:19" ht="3.95" customHeight="1" x14ac:dyDescent="0.25">
      <c r="B110" s="92"/>
      <c r="C110" s="93"/>
      <c r="D110" s="93"/>
      <c r="E110" s="93"/>
      <c r="F110" s="93"/>
      <c r="G110" s="93"/>
      <c r="H110" s="93"/>
      <c r="I110" s="93"/>
      <c r="J110" s="93"/>
      <c r="K110" s="274"/>
      <c r="L110" s="274"/>
      <c r="M110" s="236"/>
      <c r="N110" s="93"/>
      <c r="O110" s="94"/>
      <c r="P110" s="94"/>
      <c r="Q110" s="94"/>
      <c r="R110" s="95"/>
      <c r="S110" s="96"/>
    </row>
    <row r="111" spans="2:19" ht="33.75" x14ac:dyDescent="0.25">
      <c r="B111" s="165" t="s">
        <v>111</v>
      </c>
      <c r="C111" s="98" t="s">
        <v>120</v>
      </c>
      <c r="D111" s="141" t="s">
        <v>123</v>
      </c>
      <c r="E111" s="509" t="s">
        <v>57</v>
      </c>
      <c r="F111" s="484" t="s">
        <v>904</v>
      </c>
      <c r="G111" s="509" t="s">
        <v>63</v>
      </c>
      <c r="H111" s="499">
        <v>0.2</v>
      </c>
      <c r="I111" s="522"/>
      <c r="J111" s="522"/>
      <c r="K111" s="511" t="str">
        <f>IF($M111="Nicht berücksichtigt","x","")</f>
        <v/>
      </c>
      <c r="L111" s="511" t="str">
        <f>IF($M111="Nicht berücksichtigt","x","")</f>
        <v/>
      </c>
      <c r="M111" s="505"/>
      <c r="N111" s="529"/>
      <c r="O111" s="621">
        <f>IF(M111="SOLL = IST",P111,H111)</f>
        <v>0.2</v>
      </c>
      <c r="P111" s="531"/>
      <c r="Q111" s="543" t="str">
        <f>IFERROR(IF(ROUND(O111,2)-ROUND(P111,2)=0,"0,00",IF(O111-P111&gt;0,"Mehrbedarf "&amp;TEXT((O111-P111),"0,00"),"Minderbedarf "&amp;TEXT((O111-P111),"0,00"))),"")</f>
        <v>Mehrbedarf 0,20</v>
      </c>
      <c r="R111" s="545" t="str">
        <f>IFERROR(IF(P111="","",IF(Q111="0,00",0,ROUND((P111/O111*100)-100,0))),"")</f>
        <v/>
      </c>
      <c r="S111" s="617"/>
    </row>
    <row r="112" spans="2:19" ht="22.5" x14ac:dyDescent="0.25">
      <c r="B112" s="167" t="s">
        <v>112</v>
      </c>
      <c r="C112" s="98" t="s">
        <v>120</v>
      </c>
      <c r="D112" s="141" t="s">
        <v>121</v>
      </c>
      <c r="E112" s="551"/>
      <c r="F112" s="181" t="s">
        <v>131</v>
      </c>
      <c r="G112" s="551"/>
      <c r="H112" s="616"/>
      <c r="I112" s="526"/>
      <c r="J112" s="526"/>
      <c r="K112" s="512"/>
      <c r="L112" s="512"/>
      <c r="M112" s="559"/>
      <c r="N112" s="620"/>
      <c r="O112" s="622"/>
      <c r="P112" s="608"/>
      <c r="Q112" s="582"/>
      <c r="R112" s="583"/>
      <c r="S112" s="617"/>
    </row>
    <row r="113" spans="2:19" ht="67.5" x14ac:dyDescent="0.25">
      <c r="B113" s="167" t="s">
        <v>113</v>
      </c>
      <c r="C113" s="98" t="s">
        <v>120</v>
      </c>
      <c r="D113" s="141" t="s">
        <v>124</v>
      </c>
      <c r="E113" s="510"/>
      <c r="F113" s="137" t="s">
        <v>850</v>
      </c>
      <c r="G113" s="510"/>
      <c r="H113" s="500"/>
      <c r="I113" s="523"/>
      <c r="J113" s="523"/>
      <c r="K113" s="513"/>
      <c r="L113" s="513"/>
      <c r="M113" s="506"/>
      <c r="N113" s="530"/>
      <c r="O113" s="623"/>
      <c r="P113" s="532"/>
      <c r="Q113" s="544"/>
      <c r="R113" s="546"/>
      <c r="S113" s="617"/>
    </row>
    <row r="114" spans="2:19" ht="45" x14ac:dyDescent="0.25">
      <c r="B114" s="167" t="s">
        <v>114</v>
      </c>
      <c r="C114" s="98" t="s">
        <v>120</v>
      </c>
      <c r="D114" s="141" t="s">
        <v>122</v>
      </c>
      <c r="E114" s="126" t="s">
        <v>129</v>
      </c>
      <c r="F114" s="182" t="s">
        <v>130</v>
      </c>
      <c r="G114" s="126" t="s">
        <v>132</v>
      </c>
      <c r="H114" s="183">
        <v>1</v>
      </c>
      <c r="I114" s="184">
        <v>750</v>
      </c>
      <c r="J114" s="184"/>
      <c r="K114" s="273" t="str">
        <f>IF($M114="Nicht berücksichtigt","x","")</f>
        <v/>
      </c>
      <c r="L114" s="273" t="str">
        <f>IF($M114="Nicht berücksichtigt","x","")</f>
        <v/>
      </c>
      <c r="M114" s="235"/>
      <c r="N114" s="142"/>
      <c r="O114" s="223">
        <f>IF(M114="SOLL = IST",P114,IFERROR(N114/I114*H114,""))</f>
        <v>0</v>
      </c>
      <c r="P114" s="106"/>
      <c r="Q114" s="263" t="str">
        <f>IFERROR(IF(ROUND(O114,2)-ROUND(P114,2)=0,"0,00",IF(O114-P114&gt;0,"Mehrbedarf "&amp;TEXT((O114-P114),"0,00"),"Minderbedarf "&amp;TEXT((O114-P114),"0,00"))),"")</f>
        <v>0,00</v>
      </c>
      <c r="R114" s="77" t="str">
        <f>IFERROR(IF(P114="","",IF(Q114="0,00",0,ROUND((P114/O114*100)-100,0))),"")</f>
        <v/>
      </c>
      <c r="S114" s="254"/>
    </row>
    <row r="115" spans="2:19" ht="3.95" customHeight="1" x14ac:dyDescent="0.25">
      <c r="B115" s="92"/>
      <c r="C115" s="93"/>
      <c r="D115" s="93"/>
      <c r="E115" s="93"/>
      <c r="F115" s="93"/>
      <c r="G115" s="93"/>
      <c r="H115" s="93"/>
      <c r="I115" s="93"/>
      <c r="J115" s="93"/>
      <c r="K115" s="274"/>
      <c r="L115" s="274"/>
      <c r="M115" s="236"/>
      <c r="N115" s="93"/>
      <c r="O115" s="94"/>
      <c r="P115" s="94"/>
      <c r="Q115" s="94"/>
      <c r="R115" s="95"/>
      <c r="S115" s="96"/>
    </row>
    <row r="116" spans="2:19" ht="78.75" x14ac:dyDescent="0.25">
      <c r="B116" s="164" t="s">
        <v>115</v>
      </c>
      <c r="C116" s="98" t="s">
        <v>118</v>
      </c>
      <c r="D116" s="185" t="s">
        <v>125</v>
      </c>
      <c r="E116" s="516" t="s">
        <v>92</v>
      </c>
      <c r="F116" s="186" t="s">
        <v>905</v>
      </c>
      <c r="G116" s="516" t="s">
        <v>551</v>
      </c>
      <c r="H116" s="614"/>
      <c r="I116" s="511"/>
      <c r="J116" s="511"/>
      <c r="K116" s="511" t="str">
        <f>IF($M116="Nicht berücksichtigt","x","")</f>
        <v/>
      </c>
      <c r="L116" s="511" t="str">
        <f>IF($M116="Nicht berücksichtigt","x","")</f>
        <v/>
      </c>
      <c r="M116" s="505"/>
      <c r="N116" s="560"/>
      <c r="O116" s="539">
        <f>P116</f>
        <v>0</v>
      </c>
      <c r="P116" s="541"/>
      <c r="Q116" s="543" t="str">
        <f>IFERROR(IF(ROUND(O116,2)-ROUND(P116,2)=0,"0,00",IF(O116-P116&gt;0,"Mehrbedarf "&amp;TEXT((O116-P116),"0,00"),"Minderbedarf "&amp;TEXT((O116-P116),"0,00"))),"")</f>
        <v>0,00</v>
      </c>
      <c r="R116" s="545" t="str">
        <f>IFERROR(IF(P116="","",IF(Q116="0,00",0,ROUND((P116/O116*100)-100,0))),"")</f>
        <v/>
      </c>
      <c r="S116" s="549"/>
    </row>
    <row r="117" spans="2:19" ht="33.75" x14ac:dyDescent="0.25">
      <c r="B117" s="79" t="s">
        <v>116</v>
      </c>
      <c r="C117" s="98" t="s">
        <v>118</v>
      </c>
      <c r="D117" s="181" t="s">
        <v>126</v>
      </c>
      <c r="E117" s="517"/>
      <c r="F117" s="181" t="s">
        <v>137</v>
      </c>
      <c r="G117" s="517"/>
      <c r="H117" s="615"/>
      <c r="I117" s="513"/>
      <c r="J117" s="513"/>
      <c r="K117" s="513"/>
      <c r="L117" s="513"/>
      <c r="M117" s="506"/>
      <c r="N117" s="562"/>
      <c r="O117" s="540"/>
      <c r="P117" s="542"/>
      <c r="Q117" s="544"/>
      <c r="R117" s="546"/>
      <c r="S117" s="566"/>
    </row>
    <row r="118" spans="2:19" ht="26.25" customHeight="1" x14ac:dyDescent="0.25">
      <c r="B118" s="535" t="s">
        <v>117</v>
      </c>
      <c r="C118" s="514" t="s">
        <v>118</v>
      </c>
      <c r="D118" s="618" t="s">
        <v>127</v>
      </c>
      <c r="E118" s="516" t="s">
        <v>136</v>
      </c>
      <c r="F118" s="509" t="s">
        <v>906</v>
      </c>
      <c r="G118" s="83" t="s">
        <v>138</v>
      </c>
      <c r="H118" s="76">
        <v>1</v>
      </c>
      <c r="I118" s="187">
        <v>430</v>
      </c>
      <c r="J118" s="74"/>
      <c r="K118" s="511" t="str">
        <f>IF($M118="Nicht berücksichtigt","x","")</f>
        <v/>
      </c>
      <c r="L118" s="511" t="str">
        <f>IF($M118="Nicht berücksichtigt","x","")</f>
        <v/>
      </c>
      <c r="M118" s="505"/>
      <c r="N118" s="84"/>
      <c r="O118" s="539">
        <f>IF(M118="SOLL = IST",P118,IFERROR(N118/I118*H118+N119/I119*H119,""))</f>
        <v>0</v>
      </c>
      <c r="P118" s="541"/>
      <c r="Q118" s="543" t="str">
        <f>IFERROR(IF(ROUND(O118,2)-ROUND(P118,2)=0,"0,00",IF(O118-P118&gt;0,"Mehrbedarf "&amp;TEXT((O118-P118),"0,00"),"Minderbedarf "&amp;TEXT((O118-P118),"0,00"))),"")</f>
        <v>0,00</v>
      </c>
      <c r="R118" s="545" t="str">
        <f>IFERROR(IF(P118="","",IF(Q118="0,00",0,ROUND((P118/O118*100)-100,0))),"")</f>
        <v/>
      </c>
      <c r="S118" s="549"/>
    </row>
    <row r="119" spans="2:19" ht="204" customHeight="1" x14ac:dyDescent="0.25">
      <c r="B119" s="536"/>
      <c r="C119" s="515"/>
      <c r="D119" s="619"/>
      <c r="E119" s="517"/>
      <c r="F119" s="510"/>
      <c r="G119" s="188" t="s">
        <v>139</v>
      </c>
      <c r="H119" s="76">
        <v>1</v>
      </c>
      <c r="I119" s="74">
        <v>15</v>
      </c>
      <c r="J119" s="74"/>
      <c r="K119" s="513"/>
      <c r="L119" s="513"/>
      <c r="M119" s="506"/>
      <c r="N119" s="84"/>
      <c r="O119" s="540"/>
      <c r="P119" s="542"/>
      <c r="Q119" s="544"/>
      <c r="R119" s="546"/>
      <c r="S119" s="566"/>
    </row>
    <row r="120" spans="2:19" ht="45" x14ac:dyDescent="0.25">
      <c r="B120" s="79" t="s">
        <v>119</v>
      </c>
      <c r="C120" s="98" t="s">
        <v>118</v>
      </c>
      <c r="D120" s="181" t="s">
        <v>128</v>
      </c>
      <c r="E120" s="120" t="s">
        <v>141</v>
      </c>
      <c r="F120" s="182" t="s">
        <v>869</v>
      </c>
      <c r="G120" s="224" t="s">
        <v>140</v>
      </c>
      <c r="H120" s="144">
        <v>7.0000000000000007E-2</v>
      </c>
      <c r="I120" s="162">
        <v>2</v>
      </c>
      <c r="J120" s="162"/>
      <c r="K120" s="273" t="str">
        <f>IF($M120="Nicht berücksichtigt","x","")</f>
        <v/>
      </c>
      <c r="L120" s="273" t="str">
        <f>IF($M120="Nicht berücksichtigt","x","")</f>
        <v/>
      </c>
      <c r="M120" s="235"/>
      <c r="N120" s="142"/>
      <c r="O120" s="223">
        <f>IF(M120="SOLL = IST",P120,IFERROR(N120/I120*H120,""))</f>
        <v>0</v>
      </c>
      <c r="P120" s="106"/>
      <c r="Q120" s="263" t="str">
        <f>IFERROR(IF(ROUND(O120,2)-ROUND(P120,2)=0,"0,00",IF(O120-P120&gt;0,"Mehrbedarf "&amp;TEXT((O120-P120),"0,00"),"Minderbedarf "&amp;TEXT((O120-P120),"0,00"))),"")</f>
        <v>0,00</v>
      </c>
      <c r="R120" s="77" t="str">
        <f>IFERROR(IF(P120="","",IF(Q120="0,00",0,ROUND((P120/O120*100)-100,0))),"")</f>
        <v/>
      </c>
      <c r="S120" s="189"/>
    </row>
    <row r="121" spans="2:19" ht="3.95" customHeight="1" x14ac:dyDescent="0.25">
      <c r="B121" s="92"/>
      <c r="C121" s="93"/>
      <c r="D121" s="93"/>
      <c r="E121" s="93"/>
      <c r="F121" s="93"/>
      <c r="G121" s="93"/>
      <c r="H121" s="93"/>
      <c r="I121" s="93"/>
      <c r="J121" s="93"/>
      <c r="K121" s="274"/>
      <c r="L121" s="274"/>
      <c r="M121" s="236"/>
      <c r="N121" s="93"/>
      <c r="O121" s="94"/>
      <c r="P121" s="94"/>
      <c r="Q121" s="96"/>
      <c r="R121" s="96"/>
      <c r="S121" s="96"/>
    </row>
    <row r="122" spans="2:19" ht="45" x14ac:dyDescent="0.25">
      <c r="B122" s="167" t="s">
        <v>333</v>
      </c>
      <c r="C122" s="124" t="s">
        <v>342</v>
      </c>
      <c r="D122" s="83" t="s">
        <v>338</v>
      </c>
      <c r="E122" s="525" t="s">
        <v>343</v>
      </c>
      <c r="F122" s="83" t="s">
        <v>345</v>
      </c>
      <c r="G122" s="525" t="s">
        <v>817</v>
      </c>
      <c r="H122" s="596">
        <v>1</v>
      </c>
      <c r="I122" s="555">
        <v>6900</v>
      </c>
      <c r="J122" s="526"/>
      <c r="K122" s="511" t="str">
        <f>IF($M122="Nicht berücksichtigt","x","")</f>
        <v/>
      </c>
      <c r="L122" s="511" t="str">
        <f>IF($M122="Nicht berücksichtigt","x","")</f>
        <v/>
      </c>
      <c r="M122" s="505"/>
      <c r="N122" s="560">
        <f>D9</f>
        <v>0</v>
      </c>
      <c r="O122" s="580">
        <f>IF(M122="SOLL = IST",P122,IFERROR(N122/I122*H122,""))</f>
        <v>0</v>
      </c>
      <c r="P122" s="541"/>
      <c r="Q122" s="543" t="str">
        <f>IFERROR(IF(ROUND(O122,2)-ROUND(P122,2)=0,"0,00",IF(O122-P122&gt;0,"Mehrbedarf "&amp;TEXT((O122-P122),"0,00"),"Minderbedarf "&amp;TEXT((O122-P122),"0,00"))),"")</f>
        <v>0,00</v>
      </c>
      <c r="R122" s="545" t="str">
        <f>IFERROR(IF(P122="","",IF(Q122="0,00",0,ROUND((P122/O122*100)-100,0))),"")</f>
        <v/>
      </c>
      <c r="S122" s="549"/>
    </row>
    <row r="123" spans="2:19" ht="45" x14ac:dyDescent="0.25">
      <c r="B123" s="167" t="s">
        <v>334</v>
      </c>
      <c r="C123" s="265" t="s">
        <v>342</v>
      </c>
      <c r="D123" s="71" t="s">
        <v>826</v>
      </c>
      <c r="E123" s="525"/>
      <c r="F123" s="71" t="s">
        <v>346</v>
      </c>
      <c r="G123" s="525"/>
      <c r="H123" s="596"/>
      <c r="I123" s="555"/>
      <c r="J123" s="526"/>
      <c r="K123" s="512"/>
      <c r="L123" s="512"/>
      <c r="M123" s="559"/>
      <c r="N123" s="561"/>
      <c r="O123" s="580"/>
      <c r="P123" s="570"/>
      <c r="Q123" s="582"/>
      <c r="R123" s="583"/>
      <c r="S123" s="550"/>
    </row>
    <row r="124" spans="2:19" ht="56.25" x14ac:dyDescent="0.25">
      <c r="B124" s="167" t="s">
        <v>335</v>
      </c>
      <c r="C124" s="265" t="s">
        <v>342</v>
      </c>
      <c r="D124" s="71" t="s">
        <v>339</v>
      </c>
      <c r="E124" s="525"/>
      <c r="F124" s="71" t="s">
        <v>827</v>
      </c>
      <c r="G124" s="525"/>
      <c r="H124" s="596"/>
      <c r="I124" s="555"/>
      <c r="J124" s="526"/>
      <c r="K124" s="512"/>
      <c r="L124" s="512"/>
      <c r="M124" s="559"/>
      <c r="N124" s="561"/>
      <c r="O124" s="580"/>
      <c r="P124" s="570"/>
      <c r="Q124" s="582"/>
      <c r="R124" s="583"/>
      <c r="S124" s="550"/>
    </row>
    <row r="125" spans="2:19" ht="22.5" x14ac:dyDescent="0.25">
      <c r="B125" s="167" t="s">
        <v>336</v>
      </c>
      <c r="C125" s="265" t="s">
        <v>342</v>
      </c>
      <c r="D125" s="71" t="s">
        <v>340</v>
      </c>
      <c r="E125" s="515"/>
      <c r="F125" s="71" t="s">
        <v>340</v>
      </c>
      <c r="G125" s="515"/>
      <c r="H125" s="519"/>
      <c r="I125" s="521"/>
      <c r="J125" s="523"/>
      <c r="K125" s="513"/>
      <c r="L125" s="513"/>
      <c r="M125" s="506"/>
      <c r="N125" s="562"/>
      <c r="O125" s="581"/>
      <c r="P125" s="542"/>
      <c r="Q125" s="544"/>
      <c r="R125" s="546"/>
      <c r="S125" s="566"/>
    </row>
    <row r="126" spans="2:19" ht="33.75" customHeight="1" x14ac:dyDescent="0.25">
      <c r="B126" s="168" t="s">
        <v>337</v>
      </c>
      <c r="C126" s="265" t="s">
        <v>342</v>
      </c>
      <c r="D126" s="98" t="s">
        <v>341</v>
      </c>
      <c r="E126" s="98" t="s">
        <v>344</v>
      </c>
      <c r="F126" s="71" t="s">
        <v>815</v>
      </c>
      <c r="G126" s="261" t="s">
        <v>63</v>
      </c>
      <c r="H126" s="190">
        <v>0.1</v>
      </c>
      <c r="I126" s="154"/>
      <c r="J126" s="154"/>
      <c r="K126" s="273" t="str">
        <f>IF($M126="Nicht berücksichtigt","x","")</f>
        <v/>
      </c>
      <c r="L126" s="273" t="str">
        <f>IF($M126="Nicht berücksichtigt","x","")</f>
        <v/>
      </c>
      <c r="M126" s="235"/>
      <c r="N126" s="149"/>
      <c r="O126" s="155">
        <f>IF(M126="SOLL = IST",P126,H126)</f>
        <v>0.1</v>
      </c>
      <c r="P126" s="150"/>
      <c r="Q126" s="263" t="str">
        <f>IFERROR(IF(ROUND(O126,2)-ROUND(P126,2)=0,"0,00",IF(O126-P126&gt;0,"Mehrbedarf "&amp;TEXT((O126-P126),"0,00"),"Minderbedarf "&amp;TEXT((O126-P126),"0,00"))),"")</f>
        <v>Mehrbedarf 0,10</v>
      </c>
      <c r="R126" s="77" t="str">
        <f>IFERROR(IF(P126="","",IF(Q126="0,00",0,ROUND((P126/O126*100)-100,0))),"")</f>
        <v/>
      </c>
      <c r="S126" s="151"/>
    </row>
    <row r="127" spans="2:19" ht="3.95" customHeight="1" x14ac:dyDescent="0.25">
      <c r="B127" s="93"/>
      <c r="C127" s="93"/>
      <c r="D127" s="93"/>
      <c r="E127" s="93"/>
      <c r="F127" s="93"/>
      <c r="G127" s="93"/>
      <c r="H127" s="93"/>
      <c r="I127" s="93"/>
      <c r="J127" s="93"/>
      <c r="K127" s="274"/>
      <c r="L127" s="274"/>
      <c r="M127" s="236"/>
      <c r="N127" s="93"/>
      <c r="O127" s="94"/>
      <c r="P127" s="94"/>
      <c r="Q127" s="94"/>
      <c r="R127" s="95"/>
      <c r="S127" s="96"/>
    </row>
    <row r="128" spans="2:19" ht="56.25" x14ac:dyDescent="0.25">
      <c r="B128" s="164" t="s">
        <v>347</v>
      </c>
      <c r="C128" s="98" t="s">
        <v>357</v>
      </c>
      <c r="D128" s="124" t="s">
        <v>354</v>
      </c>
      <c r="E128" s="624" t="s">
        <v>358</v>
      </c>
      <c r="F128" s="182" t="s">
        <v>368</v>
      </c>
      <c r="G128" s="516" t="s">
        <v>359</v>
      </c>
      <c r="H128" s="611">
        <v>1</v>
      </c>
      <c r="I128" s="628">
        <v>40</v>
      </c>
      <c r="J128" s="613"/>
      <c r="K128" s="511" t="str">
        <f>IF($M128="Nicht berücksichtigt","x","")</f>
        <v/>
      </c>
      <c r="L128" s="511" t="str">
        <f>IF($M128="Nicht berücksichtigt","x","")</f>
        <v/>
      </c>
      <c r="M128" s="505"/>
      <c r="N128" s="507"/>
      <c r="O128" s="629">
        <f>IF(M128="SOLL = IST",P128,IFERROR(N128/I128*H128,""))</f>
        <v>0</v>
      </c>
      <c r="P128" s="541"/>
      <c r="Q128" s="543" t="str">
        <f>IFERROR(IF(ROUND(O128,2)-ROUND(P128,2)=0,"0,00",IF(O128-P128&gt;0,"Mehrbedarf "&amp;TEXT((O128-P128),"0,00"),"Minderbedarf "&amp;TEXT((O128-P128),"0,00"))),"")</f>
        <v>0,00</v>
      </c>
      <c r="R128" s="545" t="str">
        <f>IFERROR(IF(P128="","",IF(Q128="0,00",0,ROUND((P128/O128*100)-100,0))),"")</f>
        <v/>
      </c>
      <c r="S128" s="549"/>
    </row>
    <row r="129" spans="2:19" ht="33.75" customHeight="1" x14ac:dyDescent="0.25">
      <c r="B129" s="79" t="s">
        <v>348</v>
      </c>
      <c r="C129" s="71" t="s">
        <v>357</v>
      </c>
      <c r="D129" s="124" t="s">
        <v>352</v>
      </c>
      <c r="E129" s="625"/>
      <c r="F129" s="173" t="s">
        <v>360</v>
      </c>
      <c r="G129" s="627"/>
      <c r="H129" s="611"/>
      <c r="I129" s="628"/>
      <c r="J129" s="613"/>
      <c r="K129" s="512"/>
      <c r="L129" s="512"/>
      <c r="M129" s="559"/>
      <c r="N129" s="569"/>
      <c r="O129" s="629"/>
      <c r="P129" s="570"/>
      <c r="Q129" s="582"/>
      <c r="R129" s="583"/>
      <c r="S129" s="550"/>
    </row>
    <row r="130" spans="2:19" ht="22.5" x14ac:dyDescent="0.25">
      <c r="B130" s="79" t="s">
        <v>349</v>
      </c>
      <c r="C130" s="98" t="s">
        <v>357</v>
      </c>
      <c r="D130" s="124" t="s">
        <v>355</v>
      </c>
      <c r="E130" s="625"/>
      <c r="F130" s="173" t="s">
        <v>361</v>
      </c>
      <c r="G130" s="627"/>
      <c r="H130" s="611"/>
      <c r="I130" s="628"/>
      <c r="J130" s="613"/>
      <c r="K130" s="512"/>
      <c r="L130" s="512"/>
      <c r="M130" s="559"/>
      <c r="N130" s="569"/>
      <c r="O130" s="629"/>
      <c r="P130" s="570"/>
      <c r="Q130" s="582"/>
      <c r="R130" s="583"/>
      <c r="S130" s="550"/>
    </row>
    <row r="131" spans="2:19" ht="33.75" x14ac:dyDescent="0.25">
      <c r="B131" s="266" t="s">
        <v>350</v>
      </c>
      <c r="C131" s="98" t="s">
        <v>357</v>
      </c>
      <c r="D131" s="124" t="s">
        <v>356</v>
      </c>
      <c r="E131" s="625"/>
      <c r="F131" s="173" t="s">
        <v>362</v>
      </c>
      <c r="G131" s="627"/>
      <c r="H131" s="611"/>
      <c r="I131" s="628"/>
      <c r="J131" s="613"/>
      <c r="K131" s="512"/>
      <c r="L131" s="512"/>
      <c r="M131" s="559"/>
      <c r="N131" s="569"/>
      <c r="O131" s="629"/>
      <c r="P131" s="570"/>
      <c r="Q131" s="582"/>
      <c r="R131" s="583"/>
      <c r="S131" s="550"/>
    </row>
    <row r="132" spans="2:19" ht="22.5" x14ac:dyDescent="0.25">
      <c r="B132" s="80" t="s">
        <v>351</v>
      </c>
      <c r="C132" s="98" t="s">
        <v>357</v>
      </c>
      <c r="D132" s="71" t="s">
        <v>353</v>
      </c>
      <c r="E132" s="626"/>
      <c r="F132" s="173" t="s">
        <v>828</v>
      </c>
      <c r="G132" s="517"/>
      <c r="H132" s="611"/>
      <c r="I132" s="628"/>
      <c r="J132" s="613"/>
      <c r="K132" s="513"/>
      <c r="L132" s="513"/>
      <c r="M132" s="506"/>
      <c r="N132" s="508"/>
      <c r="O132" s="629"/>
      <c r="P132" s="570"/>
      <c r="Q132" s="544"/>
      <c r="R132" s="546"/>
      <c r="S132" s="566"/>
    </row>
    <row r="133" spans="2:19" ht="3.95" customHeight="1" x14ac:dyDescent="0.25">
      <c r="B133" s="92"/>
      <c r="C133" s="93"/>
      <c r="D133" s="93"/>
      <c r="E133" s="93"/>
      <c r="F133" s="93"/>
      <c r="G133" s="93"/>
      <c r="H133" s="93"/>
      <c r="I133" s="93"/>
      <c r="J133" s="93"/>
      <c r="K133" s="274"/>
      <c r="L133" s="274"/>
      <c r="M133" s="236"/>
      <c r="N133" s="93"/>
      <c r="O133" s="94"/>
      <c r="P133" s="94"/>
      <c r="Q133" s="94"/>
      <c r="R133" s="95"/>
      <c r="S133" s="96"/>
    </row>
    <row r="134" spans="2:19" ht="247.5" x14ac:dyDescent="0.25">
      <c r="B134" s="164" t="s">
        <v>363</v>
      </c>
      <c r="C134" s="265" t="s">
        <v>366</v>
      </c>
      <c r="D134" s="169" t="s">
        <v>870</v>
      </c>
      <c r="E134" s="152" t="s">
        <v>92</v>
      </c>
      <c r="F134" s="479" t="s">
        <v>872</v>
      </c>
      <c r="G134" s="71" t="s">
        <v>551</v>
      </c>
      <c r="H134" s="144"/>
      <c r="I134" s="144"/>
      <c r="J134" s="146"/>
      <c r="K134" s="273" t="str">
        <f>IF($M134="Nicht berücksichtigt","x","")</f>
        <v/>
      </c>
      <c r="L134" s="273" t="str">
        <f>IF($M134="Nicht berücksichtigt","x","")</f>
        <v/>
      </c>
      <c r="M134" s="235"/>
      <c r="N134" s="105"/>
      <c r="O134" s="223">
        <f>P134</f>
        <v>0</v>
      </c>
      <c r="P134" s="106"/>
      <c r="Q134" s="263" t="str">
        <f>IFERROR(IF(ROUND(O134,2)-ROUND(P134,2)=0,"0,00",IF(O134-P134&gt;0,"Mehrbedarf "&amp;TEXT((O134-P134),"0,00"),"Minderbedarf "&amp;TEXT((O134-P134),"0,00"))),"")</f>
        <v>0,00</v>
      </c>
      <c r="R134" s="77" t="str">
        <f>IFERROR(IF(P134="","",IF(Q134="0,00",0,ROUND((P134/O134*100)-100,0))),"")</f>
        <v/>
      </c>
      <c r="S134" s="255"/>
    </row>
    <row r="135" spans="2:19" ht="90" x14ac:dyDescent="0.25">
      <c r="B135" s="79" t="s">
        <v>364</v>
      </c>
      <c r="C135" s="265" t="s">
        <v>366</v>
      </c>
      <c r="D135" s="71" t="s">
        <v>365</v>
      </c>
      <c r="E135" s="71" t="s">
        <v>92</v>
      </c>
      <c r="F135" s="173" t="s">
        <v>367</v>
      </c>
      <c r="G135" s="71" t="s">
        <v>551</v>
      </c>
      <c r="H135" s="76"/>
      <c r="I135" s="187"/>
      <c r="J135" s="74"/>
      <c r="K135" s="273" t="str">
        <f>IF($M135="Nicht berücksichtigt","x","")</f>
        <v/>
      </c>
      <c r="L135" s="273" t="str">
        <f>IF($M135="Nicht berücksichtigt","x","")</f>
        <v/>
      </c>
      <c r="M135" s="235"/>
      <c r="N135" s="121"/>
      <c r="O135" s="223">
        <f>P135</f>
        <v>0</v>
      </c>
      <c r="P135" s="106"/>
      <c r="Q135" s="263" t="str">
        <f>IFERROR(IF(ROUND(O135,2)-ROUND(P135,2)=0,"0,00",IF(O135-P135&gt;0,"Mehrbedarf "&amp;TEXT((O135-P135),"0,00"),"Minderbedarf "&amp;TEXT((O135-P135),"0,00"))),"")</f>
        <v>0,00</v>
      </c>
      <c r="R135" s="77" t="str">
        <f>IFERROR(IF(P135="","",IF(Q135="0,00",0,ROUND((P135/O135*100)-100,0))),"")</f>
        <v/>
      </c>
      <c r="S135" s="255"/>
    </row>
    <row r="136" spans="2:19" ht="3.95" customHeight="1" x14ac:dyDescent="0.25">
      <c r="B136" s="92"/>
      <c r="C136" s="93"/>
      <c r="D136" s="93"/>
      <c r="E136" s="93"/>
      <c r="F136" s="93"/>
      <c r="G136" s="93"/>
      <c r="H136" s="93"/>
      <c r="I136" s="93"/>
      <c r="J136" s="93"/>
      <c r="K136" s="274"/>
      <c r="L136" s="274"/>
      <c r="M136" s="236"/>
      <c r="N136" s="93"/>
      <c r="O136" s="94"/>
      <c r="P136" s="94"/>
      <c r="Q136" s="94"/>
      <c r="R136" s="95"/>
      <c r="S136" s="96"/>
    </row>
    <row r="137" spans="2:19" ht="75.75" customHeight="1" x14ac:dyDescent="0.25">
      <c r="B137" s="165" t="s">
        <v>369</v>
      </c>
      <c r="C137" s="98" t="s">
        <v>373</v>
      </c>
      <c r="D137" s="141" t="s">
        <v>371</v>
      </c>
      <c r="E137" s="101" t="s">
        <v>92</v>
      </c>
      <c r="F137" s="182" t="s">
        <v>829</v>
      </c>
      <c r="G137" s="71" t="s">
        <v>551</v>
      </c>
      <c r="H137" s="131"/>
      <c r="I137" s="160"/>
      <c r="J137" s="132"/>
      <c r="K137" s="273" t="str">
        <f>IF($M137="Nicht berücksichtigt","x","")</f>
        <v/>
      </c>
      <c r="L137" s="273" t="str">
        <f>IF($M137="Nicht berücksichtigt","x","")</f>
        <v/>
      </c>
      <c r="M137" s="235"/>
      <c r="N137" s="105"/>
      <c r="O137" s="223">
        <f>P137</f>
        <v>0</v>
      </c>
      <c r="P137" s="106"/>
      <c r="Q137" s="263" t="str">
        <f>IFERROR(IF(ROUND(O137,2)-ROUND(P137,2)=0,"0,00",IF(O137-P137&gt;0,"Mehrbedarf "&amp;TEXT((O137-P137),"0,00"),"Minderbedarf "&amp;TEXT((O137-P137),"0,00"))),"")</f>
        <v>0,00</v>
      </c>
      <c r="R137" s="77" t="str">
        <f>IFERROR(IF(P137="","",IF(Q137="0,00",0,ROUND((P137/O137*100)-100,0))),"")</f>
        <v/>
      </c>
      <c r="S137" s="255"/>
    </row>
    <row r="138" spans="2:19" ht="56.25" x14ac:dyDescent="0.25">
      <c r="B138" s="167" t="s">
        <v>370</v>
      </c>
      <c r="C138" s="98" t="s">
        <v>373</v>
      </c>
      <c r="D138" s="71" t="s">
        <v>372</v>
      </c>
      <c r="E138" s="101" t="s">
        <v>92</v>
      </c>
      <c r="F138" s="182" t="s">
        <v>830</v>
      </c>
      <c r="G138" s="71" t="s">
        <v>551</v>
      </c>
      <c r="H138" s="138"/>
      <c r="I138" s="139"/>
      <c r="J138" s="135"/>
      <c r="K138" s="273" t="str">
        <f>IF($M138="Nicht berücksichtigt","x","")</f>
        <v/>
      </c>
      <c r="L138" s="273" t="str">
        <f>IF($M138="Nicht berücksichtigt","x","")</f>
        <v/>
      </c>
      <c r="M138" s="235"/>
      <c r="N138" s="121"/>
      <c r="O138" s="223">
        <f>P138</f>
        <v>0</v>
      </c>
      <c r="P138" s="106"/>
      <c r="Q138" s="263" t="str">
        <f>IFERROR(IF(ROUND(O138,2)-ROUND(P138,2)=0,"0,00",IF(O138-P138&gt;0,"Mehrbedarf "&amp;TEXT((O138-P138),"0,00"),"Minderbedarf "&amp;TEXT((O138-P138),"0,00"))),"")</f>
        <v>0,00</v>
      </c>
      <c r="R138" s="77" t="str">
        <f>IFERROR(IF(P138="","",IF(Q138="0,00",0,ROUND((P138/O138*100)-100,0))),"")</f>
        <v/>
      </c>
      <c r="S138" s="255"/>
    </row>
    <row r="139" spans="2:19" ht="3.95" customHeight="1" x14ac:dyDescent="0.25">
      <c r="B139" s="92"/>
      <c r="C139" s="93"/>
      <c r="D139" s="93"/>
      <c r="E139" s="93"/>
      <c r="F139" s="93"/>
      <c r="G139" s="93"/>
      <c r="H139" s="93"/>
      <c r="I139" s="93"/>
      <c r="J139" s="93"/>
      <c r="K139" s="274"/>
      <c r="L139" s="274"/>
      <c r="M139" s="236"/>
      <c r="N139" s="93"/>
      <c r="O139" s="94"/>
      <c r="P139" s="94"/>
      <c r="Q139" s="94"/>
      <c r="R139" s="95"/>
      <c r="S139" s="96"/>
    </row>
    <row r="140" spans="2:19" ht="70.5" customHeight="1" x14ac:dyDescent="0.25">
      <c r="B140" s="535" t="s">
        <v>374</v>
      </c>
      <c r="C140" s="509" t="s">
        <v>378</v>
      </c>
      <c r="D140" s="509" t="s">
        <v>379</v>
      </c>
      <c r="E140" s="547" t="s">
        <v>382</v>
      </c>
      <c r="F140" s="537" t="s">
        <v>831</v>
      </c>
      <c r="G140" s="102" t="s">
        <v>383</v>
      </c>
      <c r="H140" s="117">
        <v>1</v>
      </c>
      <c r="I140" s="90">
        <v>3200</v>
      </c>
      <c r="J140" s="118"/>
      <c r="K140" s="511" t="str">
        <f>IF($M140="Nicht berücksichtigt","x","")</f>
        <v/>
      </c>
      <c r="L140" s="511" t="str">
        <f>IF($M140="Nicht berücksichtigt","x","")</f>
        <v/>
      </c>
      <c r="M140" s="505"/>
      <c r="N140" s="84"/>
      <c r="O140" s="539">
        <f>IF(M140="SOLL = IST",P140,IFERROR(N140/I140*H140+N141/I141*H141,""))</f>
        <v>0</v>
      </c>
      <c r="P140" s="541"/>
      <c r="Q140" s="543" t="str">
        <f>IFERROR(IF(ROUND(O140,2)-ROUND(P140,2)=0,"0,00",IF(O140-P140&gt;0,"Mehrbedarf "&amp;TEXT((O140-P140),"0,00"),"Minderbedarf "&amp;TEXT((O140-P140),"0,00"))),"")</f>
        <v>0,00</v>
      </c>
      <c r="R140" s="545" t="str">
        <f>IFERROR(IF(P140="","",IF(Q140="0,00",0,ROUND((P140/O140*100)-100,0))),"")</f>
        <v/>
      </c>
      <c r="S140" s="549"/>
    </row>
    <row r="141" spans="2:19" ht="70.5" customHeight="1" x14ac:dyDescent="0.25">
      <c r="B141" s="536"/>
      <c r="C141" s="510"/>
      <c r="D141" s="510"/>
      <c r="E141" s="548"/>
      <c r="F141" s="538"/>
      <c r="G141" s="471" t="s">
        <v>384</v>
      </c>
      <c r="H141" s="117">
        <v>0.1</v>
      </c>
      <c r="I141" s="90">
        <v>30</v>
      </c>
      <c r="J141" s="118"/>
      <c r="K141" s="513"/>
      <c r="L141" s="513"/>
      <c r="M141" s="506"/>
      <c r="N141" s="282"/>
      <c r="O141" s="540"/>
      <c r="P141" s="542"/>
      <c r="Q141" s="544"/>
      <c r="R141" s="546"/>
      <c r="S141" s="566"/>
    </row>
    <row r="142" spans="2:19" ht="56.25" x14ac:dyDescent="0.25">
      <c r="B142" s="79" t="s">
        <v>375</v>
      </c>
      <c r="C142" s="265" t="s">
        <v>378</v>
      </c>
      <c r="D142" s="71" t="s">
        <v>381</v>
      </c>
      <c r="E142" s="111" t="s">
        <v>385</v>
      </c>
      <c r="F142" s="71" t="s">
        <v>389</v>
      </c>
      <c r="G142" s="111" t="s">
        <v>387</v>
      </c>
      <c r="H142" s="258">
        <v>1</v>
      </c>
      <c r="I142" s="259">
        <v>1000</v>
      </c>
      <c r="J142" s="260"/>
      <c r="K142" s="273" t="str">
        <f>IF($M142="Nicht berücksichtigt","x","")</f>
        <v/>
      </c>
      <c r="L142" s="273" t="str">
        <f>IF($M142="Nicht berücksichtigt","x","")</f>
        <v/>
      </c>
      <c r="M142" s="235"/>
      <c r="N142" s="142"/>
      <c r="O142" s="223">
        <f>IF(M142="SOLL = IST",P142,IFERROR(N142/I142*H142,""))</f>
        <v>0</v>
      </c>
      <c r="P142" s="106"/>
      <c r="Q142" s="263" t="str">
        <f>IFERROR(IF(ROUND(O142,2)-ROUND(P142,2)=0,"0,00",IF(O142-P142&gt;0,"Mehrbedarf "&amp;TEXT((O142-P142),"0,00"),"Minderbedarf "&amp;TEXT((O142-P142),"0,00"))),"")</f>
        <v>0,00</v>
      </c>
      <c r="R142" s="77" t="str">
        <f>IFERROR(IF(P142="","",IF(Q142="0,00",0,ROUND((P142/O142*100)-100,0))),"")</f>
        <v/>
      </c>
      <c r="S142" s="255"/>
    </row>
    <row r="143" spans="2:19" ht="45" x14ac:dyDescent="0.25">
      <c r="B143" s="262" t="s">
        <v>376</v>
      </c>
      <c r="C143" s="265" t="s">
        <v>378</v>
      </c>
      <c r="D143" s="98" t="s">
        <v>380</v>
      </c>
      <c r="E143" s="537" t="s">
        <v>386</v>
      </c>
      <c r="F143" s="485" t="s">
        <v>889</v>
      </c>
      <c r="G143" s="537" t="s">
        <v>388</v>
      </c>
      <c r="H143" s="639">
        <v>1</v>
      </c>
      <c r="I143" s="641">
        <v>400</v>
      </c>
      <c r="J143" s="643"/>
      <c r="K143" s="511" t="str">
        <f>IF($M143="Nicht berücksichtigt","x","")</f>
        <v/>
      </c>
      <c r="L143" s="511" t="str">
        <f>IF($M143="Nicht berücksichtigt","x","")</f>
        <v/>
      </c>
      <c r="M143" s="505"/>
      <c r="N143" s="645">
        <f>N141</f>
        <v>0</v>
      </c>
      <c r="O143" s="533">
        <f>IF(M143="SOLL = IST",P143,IFERROR(N143/I143*H143,""))</f>
        <v>0</v>
      </c>
      <c r="P143" s="531"/>
      <c r="Q143" s="543" t="str">
        <f>IFERROR(IF(ROUND(O143,2)-ROUND(P143,2)=0,"0,00",IF(O143-P143&gt;0,"Mehrbedarf "&amp;TEXT((O143-P143),"0,00"),"Minderbedarf "&amp;TEXT((O143-P143),"0,00"))),"")</f>
        <v>0,00</v>
      </c>
      <c r="R143" s="545" t="str">
        <f>IFERROR(IF(P143="","",IF(Q143="0,00",0,ROUND((P143/O143*100)-100,0))),"")</f>
        <v/>
      </c>
      <c r="S143" s="549"/>
    </row>
    <row r="144" spans="2:19" ht="33.75" x14ac:dyDescent="0.25">
      <c r="B144" s="80" t="s">
        <v>377</v>
      </c>
      <c r="C144" s="265" t="s">
        <v>378</v>
      </c>
      <c r="D144" s="98" t="s">
        <v>871</v>
      </c>
      <c r="E144" s="538"/>
      <c r="F144" s="485" t="s">
        <v>832</v>
      </c>
      <c r="G144" s="538"/>
      <c r="H144" s="640"/>
      <c r="I144" s="642"/>
      <c r="J144" s="644"/>
      <c r="K144" s="513"/>
      <c r="L144" s="513"/>
      <c r="M144" s="506"/>
      <c r="N144" s="646"/>
      <c r="O144" s="534"/>
      <c r="P144" s="532"/>
      <c r="Q144" s="544"/>
      <c r="R144" s="546"/>
      <c r="S144" s="566"/>
    </row>
    <row r="145" spans="2:19" ht="3.95" customHeight="1" x14ac:dyDescent="0.25">
      <c r="B145" s="92"/>
      <c r="C145" s="93"/>
      <c r="D145" s="93"/>
      <c r="E145" s="93"/>
      <c r="F145" s="93"/>
      <c r="G145" s="93"/>
      <c r="H145" s="93"/>
      <c r="I145" s="93"/>
      <c r="J145" s="93"/>
      <c r="K145" s="274"/>
      <c r="L145" s="274"/>
      <c r="M145" s="236"/>
      <c r="N145" s="93"/>
      <c r="O145" s="94"/>
      <c r="P145" s="94"/>
      <c r="Q145" s="94"/>
      <c r="R145" s="95"/>
      <c r="S145" s="96"/>
    </row>
    <row r="146" spans="2:19" ht="123.75" x14ac:dyDescent="0.25">
      <c r="B146" s="167" t="s">
        <v>390</v>
      </c>
      <c r="C146" s="71" t="s">
        <v>394</v>
      </c>
      <c r="D146" s="192" t="s">
        <v>392</v>
      </c>
      <c r="E146" s="192" t="s">
        <v>92</v>
      </c>
      <c r="F146" s="479" t="s">
        <v>867</v>
      </c>
      <c r="G146" s="71" t="s">
        <v>551</v>
      </c>
      <c r="H146" s="138"/>
      <c r="I146" s="138"/>
      <c r="J146" s="139"/>
      <c r="K146" s="273" t="str">
        <f>IF($M146="Nicht berücksichtigt","x","")</f>
        <v/>
      </c>
      <c r="L146" s="273" t="str">
        <f>IF($M146="Nicht berücksichtigt","x","")</f>
        <v/>
      </c>
      <c r="M146" s="235"/>
      <c r="N146" s="121"/>
      <c r="O146" s="223">
        <f>P146</f>
        <v>0</v>
      </c>
      <c r="P146" s="106"/>
      <c r="Q146" s="263" t="str">
        <f>IFERROR(IF(ROUND(O146,2)-ROUND(P146,2)=0,"0,00",IF(O146-P146&gt;0,"Mehrbedarf "&amp;TEXT((O146-P146),"0,00"),"Minderbedarf "&amp;TEXT((O146-P146),"0,00"))),"")</f>
        <v>0,00</v>
      </c>
      <c r="R146" s="77" t="str">
        <f>IFERROR(IF(P146="","",IF(Q146="0,00",0,ROUND((P146/O146*100)-100,0))),"")</f>
        <v/>
      </c>
      <c r="S146" s="255"/>
    </row>
    <row r="147" spans="2:19" ht="157.5" x14ac:dyDescent="0.25">
      <c r="B147" s="167" t="s">
        <v>391</v>
      </c>
      <c r="C147" s="98" t="s">
        <v>394</v>
      </c>
      <c r="D147" s="193" t="s">
        <v>393</v>
      </c>
      <c r="E147" s="72" t="s">
        <v>395</v>
      </c>
      <c r="F147" s="71" t="s">
        <v>907</v>
      </c>
      <c r="G147" s="72" t="s">
        <v>396</v>
      </c>
      <c r="H147" s="138">
        <v>0.2</v>
      </c>
      <c r="I147" s="139">
        <v>25</v>
      </c>
      <c r="J147" s="135"/>
      <c r="K147" s="273" t="str">
        <f>IF($M147="Nicht berücksichtigt","x","")</f>
        <v/>
      </c>
      <c r="L147" s="273" t="str">
        <f>IF($M147="Nicht berücksichtigt","x","")</f>
        <v/>
      </c>
      <c r="M147" s="235"/>
      <c r="N147" s="283"/>
      <c r="O147" s="223">
        <f>IF(M147="SOLL = IST",P147,IFERROR(N147/I147*H147,""))</f>
        <v>0</v>
      </c>
      <c r="P147" s="106"/>
      <c r="Q147" s="263" t="str">
        <f>IFERROR(IF(ROUND(O147,2)-ROUND(P147,2)=0,"0,00",IF(O147-P147&gt;0,"Mehrbedarf "&amp;TEXT((O147-P147),"0,00"),"Minderbedarf "&amp;TEXT((O147-P147),"0,00"))),"")</f>
        <v>0,00</v>
      </c>
      <c r="R147" s="77" t="str">
        <f>IFERROR(IF(P147="","",IF(Q147="0,00",0,ROUND((P147/O147*100)-100,0))),"")</f>
        <v/>
      </c>
      <c r="S147" s="255"/>
    </row>
    <row r="148" spans="2:19" ht="3.95" customHeight="1" x14ac:dyDescent="0.25">
      <c r="B148" s="92"/>
      <c r="C148" s="93"/>
      <c r="D148" s="93"/>
      <c r="E148" s="93"/>
      <c r="F148" s="93"/>
      <c r="G148" s="93"/>
      <c r="H148" s="93"/>
      <c r="I148" s="93"/>
      <c r="J148" s="93"/>
      <c r="K148" s="274"/>
      <c r="L148" s="274"/>
      <c r="M148" s="236"/>
      <c r="N148" s="93"/>
      <c r="O148" s="94"/>
      <c r="P148" s="94"/>
      <c r="Q148" s="94"/>
      <c r="R148" s="95"/>
      <c r="S148" s="96"/>
    </row>
    <row r="149" spans="2:19" ht="45" customHeight="1" x14ac:dyDescent="0.25">
      <c r="B149" s="165" t="s">
        <v>397</v>
      </c>
      <c r="C149" s="98" t="s">
        <v>400</v>
      </c>
      <c r="D149" s="141" t="s">
        <v>401</v>
      </c>
      <c r="E149" s="514" t="s">
        <v>92</v>
      </c>
      <c r="F149" s="182" t="s">
        <v>406</v>
      </c>
      <c r="G149" s="516" t="s">
        <v>551</v>
      </c>
      <c r="H149" s="518"/>
      <c r="I149" s="520"/>
      <c r="J149" s="522"/>
      <c r="K149" s="511" t="str">
        <f>IF($M149="Nicht berücksichtigt","x","")</f>
        <v/>
      </c>
      <c r="L149" s="511" t="str">
        <f>IF($M149="Nicht berücksichtigt","x","")</f>
        <v/>
      </c>
      <c r="M149" s="505"/>
      <c r="N149" s="529"/>
      <c r="O149" s="533">
        <f>P149</f>
        <v>0</v>
      </c>
      <c r="P149" s="531"/>
      <c r="Q149" s="543" t="str">
        <f>IFERROR(IF(ROUND(O149,2)-ROUND(P149,2)=0,"0,00",IF(O149-P149&gt;0,"Mehrbedarf "&amp;TEXT((O149-P149),"0,00"),"Minderbedarf "&amp;TEXT((O149-P149),"0,00"))),"")</f>
        <v>0,00</v>
      </c>
      <c r="R149" s="545" t="str">
        <f>IFERROR(IF(P149="","",IF(Q149="0,00",0,ROUND((P149/O149*100)-100,0))),"")</f>
        <v/>
      </c>
      <c r="S149" s="549"/>
    </row>
    <row r="150" spans="2:19" ht="22.5" x14ac:dyDescent="0.25">
      <c r="B150" s="167" t="s">
        <v>398</v>
      </c>
      <c r="C150" s="98" t="s">
        <v>400</v>
      </c>
      <c r="D150" s="71" t="s">
        <v>402</v>
      </c>
      <c r="E150" s="515"/>
      <c r="F150" s="71" t="s">
        <v>407</v>
      </c>
      <c r="G150" s="517"/>
      <c r="H150" s="519"/>
      <c r="I150" s="521"/>
      <c r="J150" s="523"/>
      <c r="K150" s="513"/>
      <c r="L150" s="513"/>
      <c r="M150" s="506"/>
      <c r="N150" s="530"/>
      <c r="O150" s="534"/>
      <c r="P150" s="532"/>
      <c r="Q150" s="544"/>
      <c r="R150" s="546"/>
      <c r="S150" s="566"/>
    </row>
    <row r="151" spans="2:19" ht="78.75" x14ac:dyDescent="0.25">
      <c r="B151" s="167" t="s">
        <v>399</v>
      </c>
      <c r="C151" s="98" t="s">
        <v>400</v>
      </c>
      <c r="D151" s="71" t="s">
        <v>403</v>
      </c>
      <c r="E151" s="257" t="s">
        <v>404</v>
      </c>
      <c r="F151" s="182" t="s">
        <v>408</v>
      </c>
      <c r="G151" s="267" t="s">
        <v>405</v>
      </c>
      <c r="H151" s="138">
        <v>1</v>
      </c>
      <c r="I151" s="139">
        <v>100</v>
      </c>
      <c r="J151" s="135"/>
      <c r="K151" s="273" t="str">
        <f>IF($M151="Nicht berücksichtigt","x","")</f>
        <v/>
      </c>
      <c r="L151" s="273" t="str">
        <f>IF($M151="Nicht berücksichtigt","x","")</f>
        <v/>
      </c>
      <c r="M151" s="235"/>
      <c r="N151" s="142"/>
      <c r="O151" s="223">
        <f>IF(M151="SOLL = IST",P151,IFERROR(N151/I151*H151,""))</f>
        <v>0</v>
      </c>
      <c r="P151" s="106"/>
      <c r="Q151" s="263" t="str">
        <f>IFERROR(IF(ROUND(O151,2)-ROUND(P151,2)=0,"0,00",IF(O151-P151&gt;0,"Mehrbedarf "&amp;TEXT((O151-P151),"0,00"),"Minderbedarf "&amp;TEXT((O151-P151),"0,00"))),"")</f>
        <v>0,00</v>
      </c>
      <c r="R151" s="77" t="str">
        <f>IFERROR(IF(P151="","",IF(Q151="0,00",0,ROUND((P151/O151*100)-100,0))),"")</f>
        <v/>
      </c>
      <c r="S151" s="255"/>
    </row>
    <row r="152" spans="2:19" ht="3.95" customHeight="1" x14ac:dyDescent="0.25">
      <c r="B152" s="92"/>
      <c r="C152" s="93"/>
      <c r="D152" s="93"/>
      <c r="E152" s="93"/>
      <c r="F152" s="93"/>
      <c r="G152" s="93"/>
      <c r="H152" s="93"/>
      <c r="I152" s="93"/>
      <c r="J152" s="93"/>
      <c r="K152" s="274"/>
      <c r="L152" s="274"/>
      <c r="M152" s="236"/>
      <c r="N152" s="93"/>
      <c r="O152" s="94"/>
      <c r="P152" s="94"/>
      <c r="Q152" s="94"/>
      <c r="R152" s="95"/>
      <c r="S152" s="96"/>
    </row>
    <row r="153" spans="2:19" ht="33.75" x14ac:dyDescent="0.25">
      <c r="B153" s="167" t="s">
        <v>409</v>
      </c>
      <c r="C153" s="98" t="s">
        <v>431</v>
      </c>
      <c r="D153" s="192" t="s">
        <v>420</v>
      </c>
      <c r="E153" s="192" t="s">
        <v>874</v>
      </c>
      <c r="F153" s="479" t="s">
        <v>446</v>
      </c>
      <c r="G153" s="267" t="s">
        <v>433</v>
      </c>
      <c r="H153" s="138">
        <v>1</v>
      </c>
      <c r="I153" s="194">
        <v>14</v>
      </c>
      <c r="J153" s="139"/>
      <c r="K153" s="279" t="s">
        <v>465</v>
      </c>
      <c r="L153" s="279" t="s">
        <v>465</v>
      </c>
      <c r="M153" s="235"/>
      <c r="N153" s="142"/>
      <c r="O153" s="223">
        <f>IF(M153="SOLL = IST",P153,IFERROR(N153/I153*H153,""))</f>
        <v>0</v>
      </c>
      <c r="P153" s="106"/>
      <c r="Q153" s="263" t="str">
        <f t="shared" ref="Q153:Q163" si="11">IFERROR(IF(ROUND(O153,2)-ROUND(P153,2)=0,"0,00",IF(O153-P153&gt;0,"Mehrbedarf "&amp;TEXT((O153-P153),"0,00"),"Minderbedarf "&amp;TEXT((O153-P153),"0,00"))),"")</f>
        <v>0,00</v>
      </c>
      <c r="R153" s="77" t="str">
        <f t="shared" ref="R153:R163" si="12">IFERROR(IF(P153="","",IF(Q153="0,00",0,ROUND((P153/O153*100)-100,0))),"")</f>
        <v/>
      </c>
      <c r="S153" s="255"/>
    </row>
    <row r="154" spans="2:19" ht="78.75" x14ac:dyDescent="0.25">
      <c r="B154" s="167" t="s">
        <v>410</v>
      </c>
      <c r="C154" s="98" t="s">
        <v>431</v>
      </c>
      <c r="D154" s="192" t="s">
        <v>421</v>
      </c>
      <c r="E154" s="192" t="s">
        <v>432</v>
      </c>
      <c r="F154" s="479" t="s">
        <v>447</v>
      </c>
      <c r="G154" s="267" t="s">
        <v>388</v>
      </c>
      <c r="H154" s="138">
        <v>1</v>
      </c>
      <c r="I154" s="194">
        <v>45</v>
      </c>
      <c r="J154" s="139"/>
      <c r="K154" s="279" t="s">
        <v>465</v>
      </c>
      <c r="L154" s="279" t="s">
        <v>465</v>
      </c>
      <c r="M154" s="235"/>
      <c r="N154" s="476">
        <f>N141</f>
        <v>0</v>
      </c>
      <c r="O154" s="223">
        <f>IF(M154="SOLL = IST",P154,IFERROR(N154/I154*H154,""))</f>
        <v>0</v>
      </c>
      <c r="P154" s="106"/>
      <c r="Q154" s="263" t="str">
        <f t="shared" si="11"/>
        <v>0,00</v>
      </c>
      <c r="R154" s="77" t="str">
        <f t="shared" si="12"/>
        <v/>
      </c>
      <c r="S154" s="255"/>
    </row>
    <row r="155" spans="2:19" ht="56.25" x14ac:dyDescent="0.25">
      <c r="B155" s="167" t="s">
        <v>411</v>
      </c>
      <c r="C155" s="98" t="s">
        <v>431</v>
      </c>
      <c r="D155" s="192" t="s">
        <v>422</v>
      </c>
      <c r="E155" s="192" t="s">
        <v>92</v>
      </c>
      <c r="F155" s="479" t="s">
        <v>448</v>
      </c>
      <c r="G155" s="71" t="s">
        <v>551</v>
      </c>
      <c r="H155" s="138"/>
      <c r="I155" s="138"/>
      <c r="J155" s="139"/>
      <c r="K155" s="279" t="s">
        <v>465</v>
      </c>
      <c r="L155" s="279" t="s">
        <v>465</v>
      </c>
      <c r="M155" s="235"/>
      <c r="N155" s="121"/>
      <c r="O155" s="223">
        <f>P155</f>
        <v>0</v>
      </c>
      <c r="P155" s="106"/>
      <c r="Q155" s="263" t="str">
        <f t="shared" si="11"/>
        <v>0,00</v>
      </c>
      <c r="R155" s="77" t="str">
        <f t="shared" si="12"/>
        <v/>
      </c>
      <c r="S155" s="255"/>
    </row>
    <row r="156" spans="2:19" ht="67.5" x14ac:dyDescent="0.25">
      <c r="B156" s="167" t="s">
        <v>412</v>
      </c>
      <c r="C156" s="71" t="s">
        <v>431</v>
      </c>
      <c r="D156" s="192" t="s">
        <v>423</v>
      </c>
      <c r="E156" s="192" t="s">
        <v>434</v>
      </c>
      <c r="F156" s="72" t="s">
        <v>449</v>
      </c>
      <c r="G156" s="81" t="s">
        <v>435</v>
      </c>
      <c r="H156" s="138">
        <v>1</v>
      </c>
      <c r="I156" s="139">
        <v>1560</v>
      </c>
      <c r="J156" s="139"/>
      <c r="K156" s="279" t="s">
        <v>465</v>
      </c>
      <c r="L156" s="279" t="s">
        <v>465</v>
      </c>
      <c r="M156" s="235"/>
      <c r="N156" s="142"/>
      <c r="O156" s="223">
        <f>IF(M156="SOLL = IST",P156,IFERROR(N156/I156*H156,""))</f>
        <v>0</v>
      </c>
      <c r="P156" s="106"/>
      <c r="Q156" s="263" t="str">
        <f t="shared" si="11"/>
        <v>0,00</v>
      </c>
      <c r="R156" s="77" t="str">
        <f t="shared" si="12"/>
        <v/>
      </c>
      <c r="S156" s="483"/>
    </row>
    <row r="157" spans="2:19" ht="90" x14ac:dyDescent="0.25">
      <c r="B157" s="167" t="s">
        <v>413</v>
      </c>
      <c r="C157" s="71" t="s">
        <v>431</v>
      </c>
      <c r="D157" s="192" t="s">
        <v>424</v>
      </c>
      <c r="E157" s="192" t="s">
        <v>92</v>
      </c>
      <c r="F157" s="479" t="s">
        <v>908</v>
      </c>
      <c r="G157" s="71" t="s">
        <v>551</v>
      </c>
      <c r="H157" s="138"/>
      <c r="I157" s="138"/>
      <c r="J157" s="139"/>
      <c r="K157" s="279" t="s">
        <v>465</v>
      </c>
      <c r="L157" s="279" t="s">
        <v>465</v>
      </c>
      <c r="M157" s="235"/>
      <c r="N157" s="121"/>
      <c r="O157" s="223">
        <f>P157</f>
        <v>0</v>
      </c>
      <c r="P157" s="106"/>
      <c r="Q157" s="263" t="str">
        <f t="shared" si="11"/>
        <v>0,00</v>
      </c>
      <c r="R157" s="77" t="str">
        <f t="shared" si="12"/>
        <v/>
      </c>
      <c r="S157" s="255"/>
    </row>
    <row r="158" spans="2:19" ht="45" x14ac:dyDescent="0.25">
      <c r="B158" s="167" t="s">
        <v>414</v>
      </c>
      <c r="C158" s="98" t="s">
        <v>431</v>
      </c>
      <c r="D158" s="192" t="s">
        <v>425</v>
      </c>
      <c r="E158" s="192" t="s">
        <v>436</v>
      </c>
      <c r="F158" s="479" t="s">
        <v>450</v>
      </c>
      <c r="G158" s="267" t="s">
        <v>437</v>
      </c>
      <c r="H158" s="138">
        <v>1</v>
      </c>
      <c r="I158" s="194">
        <v>75</v>
      </c>
      <c r="J158" s="139"/>
      <c r="K158" s="279" t="s">
        <v>465</v>
      </c>
      <c r="L158" s="279" t="s">
        <v>465</v>
      </c>
      <c r="M158" s="235"/>
      <c r="N158" s="284"/>
      <c r="O158" s="223">
        <f>IF(M158="SOLL = IST",P158,IFERROR(N158/I158*H158,""))</f>
        <v>0</v>
      </c>
      <c r="P158" s="106"/>
      <c r="Q158" s="263" t="str">
        <f t="shared" si="11"/>
        <v>0,00</v>
      </c>
      <c r="R158" s="77" t="str">
        <f t="shared" si="12"/>
        <v/>
      </c>
      <c r="S158" s="255"/>
    </row>
    <row r="159" spans="2:19" ht="56.25" x14ac:dyDescent="0.25">
      <c r="B159" s="167" t="s">
        <v>415</v>
      </c>
      <c r="C159" s="98" t="s">
        <v>431</v>
      </c>
      <c r="D159" s="192" t="s">
        <v>426</v>
      </c>
      <c r="E159" s="192" t="s">
        <v>92</v>
      </c>
      <c r="F159" s="479" t="s">
        <v>451</v>
      </c>
      <c r="G159" s="71" t="s">
        <v>551</v>
      </c>
      <c r="H159" s="138"/>
      <c r="I159" s="138"/>
      <c r="J159" s="139"/>
      <c r="K159" s="279" t="s">
        <v>465</v>
      </c>
      <c r="L159" s="279" t="s">
        <v>465</v>
      </c>
      <c r="M159" s="235"/>
      <c r="N159" s="121"/>
      <c r="O159" s="223">
        <f>P159</f>
        <v>0</v>
      </c>
      <c r="P159" s="106"/>
      <c r="Q159" s="263" t="str">
        <f t="shared" si="11"/>
        <v>0,00</v>
      </c>
      <c r="R159" s="77" t="str">
        <f t="shared" si="12"/>
        <v/>
      </c>
      <c r="S159" s="255"/>
    </row>
    <row r="160" spans="2:19" ht="56.25" x14ac:dyDescent="0.25">
      <c r="B160" s="167" t="s">
        <v>416</v>
      </c>
      <c r="C160" s="71" t="s">
        <v>431</v>
      </c>
      <c r="D160" s="192" t="s">
        <v>427</v>
      </c>
      <c r="E160" s="192" t="s">
        <v>92</v>
      </c>
      <c r="F160" s="72" t="s">
        <v>452</v>
      </c>
      <c r="G160" s="71" t="s">
        <v>551</v>
      </c>
      <c r="H160" s="138"/>
      <c r="I160" s="138"/>
      <c r="J160" s="139"/>
      <c r="K160" s="279" t="s">
        <v>465</v>
      </c>
      <c r="L160" s="279" t="s">
        <v>465</v>
      </c>
      <c r="M160" s="235"/>
      <c r="N160" s="105"/>
      <c r="O160" s="223">
        <f>P160</f>
        <v>0</v>
      </c>
      <c r="P160" s="106"/>
      <c r="Q160" s="263" t="str">
        <f t="shared" si="11"/>
        <v>0,00</v>
      </c>
      <c r="R160" s="77" t="str">
        <f t="shared" si="12"/>
        <v/>
      </c>
      <c r="S160" s="474"/>
    </row>
    <row r="161" spans="2:19" ht="78.75" x14ac:dyDescent="0.25">
      <c r="B161" s="167" t="s">
        <v>417</v>
      </c>
      <c r="C161" s="71" t="s">
        <v>431</v>
      </c>
      <c r="D161" s="192" t="s">
        <v>428</v>
      </c>
      <c r="E161" s="192" t="s">
        <v>438</v>
      </c>
      <c r="F161" s="72" t="s">
        <v>453</v>
      </c>
      <c r="G161" s="81" t="s">
        <v>854</v>
      </c>
      <c r="H161" s="138">
        <v>1</v>
      </c>
      <c r="I161" s="139">
        <v>1550</v>
      </c>
      <c r="J161" s="139"/>
      <c r="K161" s="279" t="s">
        <v>465</v>
      </c>
      <c r="L161" s="279" t="s">
        <v>465</v>
      </c>
      <c r="M161" s="235"/>
      <c r="N161" s="142"/>
      <c r="O161" s="223">
        <f>IF(M161="SOLL = IST",P161,IFERROR(N161/I161*H161,""))</f>
        <v>0</v>
      </c>
      <c r="P161" s="106"/>
      <c r="Q161" s="263" t="str">
        <f t="shared" si="11"/>
        <v>0,00</v>
      </c>
      <c r="R161" s="77" t="str">
        <f t="shared" si="12"/>
        <v/>
      </c>
      <c r="S161" s="255"/>
    </row>
    <row r="162" spans="2:19" ht="56.25" x14ac:dyDescent="0.25">
      <c r="B162" s="167" t="s">
        <v>418</v>
      </c>
      <c r="C162" s="98" t="s">
        <v>431</v>
      </c>
      <c r="D162" s="192" t="s">
        <v>429</v>
      </c>
      <c r="E162" s="192" t="s">
        <v>92</v>
      </c>
      <c r="F162" s="479" t="s">
        <v>454</v>
      </c>
      <c r="G162" s="71" t="s">
        <v>551</v>
      </c>
      <c r="H162" s="138"/>
      <c r="I162" s="138"/>
      <c r="J162" s="139"/>
      <c r="K162" s="279" t="s">
        <v>465</v>
      </c>
      <c r="L162" s="279" t="s">
        <v>465</v>
      </c>
      <c r="M162" s="235"/>
      <c r="N162" s="121"/>
      <c r="O162" s="223">
        <f>P162</f>
        <v>0</v>
      </c>
      <c r="P162" s="106"/>
      <c r="Q162" s="263" t="str">
        <f t="shared" si="11"/>
        <v>0,00</v>
      </c>
      <c r="R162" s="77" t="str">
        <f t="shared" si="12"/>
        <v/>
      </c>
      <c r="S162" s="255"/>
    </row>
    <row r="163" spans="2:19" ht="45" customHeight="1" x14ac:dyDescent="0.25">
      <c r="B163" s="167" t="s">
        <v>419</v>
      </c>
      <c r="C163" s="71" t="s">
        <v>431</v>
      </c>
      <c r="D163" s="192" t="s">
        <v>430</v>
      </c>
      <c r="E163" s="81" t="s">
        <v>439</v>
      </c>
      <c r="F163" s="72" t="s">
        <v>873</v>
      </c>
      <c r="G163" s="81" t="s">
        <v>440</v>
      </c>
      <c r="H163" s="138">
        <v>1</v>
      </c>
      <c r="I163" s="194">
        <v>65</v>
      </c>
      <c r="J163" s="139"/>
      <c r="K163" s="279" t="s">
        <v>465</v>
      </c>
      <c r="L163" s="279" t="s">
        <v>465</v>
      </c>
      <c r="M163" s="235"/>
      <c r="N163" s="142"/>
      <c r="O163" s="223">
        <f>IF(M163="SOLL = IST",P163,IFERROR(N163/I163*H163,""))</f>
        <v>0</v>
      </c>
      <c r="P163" s="106"/>
      <c r="Q163" s="263" t="str">
        <f t="shared" si="11"/>
        <v>0,00</v>
      </c>
      <c r="R163" s="77" t="str">
        <f t="shared" si="12"/>
        <v/>
      </c>
      <c r="S163" s="255"/>
    </row>
    <row r="164" spans="2:19" ht="3.95" customHeight="1" x14ac:dyDescent="0.25">
      <c r="B164" s="92"/>
      <c r="C164" s="93"/>
      <c r="D164" s="93"/>
      <c r="E164" s="93"/>
      <c r="F164" s="93"/>
      <c r="G164" s="93"/>
      <c r="H164" s="93"/>
      <c r="I164" s="93"/>
      <c r="J164" s="93"/>
      <c r="K164" s="274"/>
      <c r="L164" s="274"/>
      <c r="M164" s="236"/>
      <c r="N164" s="93"/>
      <c r="O164" s="94"/>
      <c r="P164" s="94"/>
      <c r="Q164" s="94"/>
      <c r="R164" s="95"/>
      <c r="S164" s="96"/>
    </row>
    <row r="165" spans="2:19" ht="33.75" x14ac:dyDescent="0.25">
      <c r="B165" s="167" t="s">
        <v>441</v>
      </c>
      <c r="C165" s="71" t="s">
        <v>445</v>
      </c>
      <c r="D165" s="192" t="s">
        <v>458</v>
      </c>
      <c r="E165" s="192" t="s">
        <v>462</v>
      </c>
      <c r="F165" s="72" t="s">
        <v>455</v>
      </c>
      <c r="G165" s="81" t="s">
        <v>63</v>
      </c>
      <c r="H165" s="138">
        <v>0.2</v>
      </c>
      <c r="I165" s="194"/>
      <c r="J165" s="139"/>
      <c r="K165" s="273" t="str">
        <f>IF($M165="Nicht berücksichtigt","x","")</f>
        <v/>
      </c>
      <c r="L165" s="279" t="s">
        <v>465</v>
      </c>
      <c r="M165" s="235"/>
      <c r="N165" s="348"/>
      <c r="O165" s="442">
        <f>IF(M165="SOLL = IST",P165,H165)</f>
        <v>0.2</v>
      </c>
      <c r="P165" s="106"/>
      <c r="Q165" s="263" t="str">
        <f>IFERROR(IF(ROUND(O165,2)-ROUND(P165,2)=0,"0,00",IF(O165-P165&gt;0,"Mehrbedarf "&amp;TEXT((O165-P165),"0,00"),"Minderbedarf "&amp;TEXT((O165-P165),"0,00"))),"")</f>
        <v>Mehrbedarf 0,20</v>
      </c>
      <c r="R165" s="443" t="str">
        <f>IFERROR(IF(P165="","",IF(Q165="0,00",0,ROUND((P165/O165*100)-100,0))),"")</f>
        <v/>
      </c>
      <c r="S165" s="349"/>
    </row>
    <row r="166" spans="2:19" ht="135" x14ac:dyDescent="0.25">
      <c r="B166" s="167" t="s">
        <v>442</v>
      </c>
      <c r="C166" s="98" t="s">
        <v>445</v>
      </c>
      <c r="D166" s="192" t="s">
        <v>459</v>
      </c>
      <c r="E166" s="192" t="s">
        <v>463</v>
      </c>
      <c r="F166" s="479" t="s">
        <v>865</v>
      </c>
      <c r="G166" s="267" t="s">
        <v>464</v>
      </c>
      <c r="H166" s="138">
        <v>1</v>
      </c>
      <c r="I166" s="139">
        <v>10000</v>
      </c>
      <c r="J166" s="139"/>
      <c r="K166" s="273" t="str">
        <f>IF($M166="Nicht berücksichtigt","x","")</f>
        <v/>
      </c>
      <c r="L166" s="279" t="s">
        <v>465</v>
      </c>
      <c r="M166" s="235"/>
      <c r="N166" s="283"/>
      <c r="O166" s="223">
        <f>IF(M166="SOLL = IST",P166,IFERROR(N166/I166*H166,""))</f>
        <v>0</v>
      </c>
      <c r="P166" s="106"/>
      <c r="Q166" s="263" t="str">
        <f>IFERROR(IF(ROUND(O166,2)-ROUND(P166,2)=0,"0,00",IF(O166-P166&gt;0,"Mehrbedarf "&amp;TEXT((O166-P166),"0,00"),"Minderbedarf "&amp;TEXT((O166-P166),"0,00"))),"")</f>
        <v>0,00</v>
      </c>
      <c r="R166" s="77" t="str">
        <f>IFERROR(IF(P166="","",IF(Q166="0,00",0,ROUND((P166/O166*100)-100,0))),"")</f>
        <v/>
      </c>
      <c r="S166" s="255"/>
    </row>
    <row r="167" spans="2:19" ht="56.25" x14ac:dyDescent="0.25">
      <c r="B167" s="167" t="s">
        <v>443</v>
      </c>
      <c r="C167" s="98" t="s">
        <v>445</v>
      </c>
      <c r="D167" s="192" t="s">
        <v>460</v>
      </c>
      <c r="E167" s="192" t="s">
        <v>92</v>
      </c>
      <c r="F167" s="479" t="s">
        <v>456</v>
      </c>
      <c r="G167" s="71" t="s">
        <v>551</v>
      </c>
      <c r="H167" s="138"/>
      <c r="I167" s="138"/>
      <c r="J167" s="139"/>
      <c r="K167" s="273" t="str">
        <f>IF($M167="Nicht berücksichtigt","x","")</f>
        <v/>
      </c>
      <c r="L167" s="279" t="s">
        <v>465</v>
      </c>
      <c r="M167" s="235"/>
      <c r="N167" s="121"/>
      <c r="O167" s="223">
        <f>P167</f>
        <v>0</v>
      </c>
      <c r="P167" s="106"/>
      <c r="Q167" s="263" t="str">
        <f>IFERROR(IF(ROUND(O167,2)-ROUND(P167,2)=0,"0,00",IF(O167-P167&gt;0,"Mehrbedarf "&amp;TEXT((O167-P167),"0,00"),"Minderbedarf "&amp;TEXT((O167-P167),"0,00"))),"")</f>
        <v>0,00</v>
      </c>
      <c r="R167" s="77" t="str">
        <f>IFERROR(IF(P167="","",IF(Q167="0,00",0,ROUND((P167/O167*100)-100,0))),"")</f>
        <v/>
      </c>
      <c r="S167" s="255"/>
    </row>
    <row r="168" spans="2:19" ht="56.25" x14ac:dyDescent="0.25">
      <c r="B168" s="167" t="s">
        <v>444</v>
      </c>
      <c r="C168" s="98" t="s">
        <v>445</v>
      </c>
      <c r="D168" s="192" t="s">
        <v>461</v>
      </c>
      <c r="E168" s="192" t="s">
        <v>92</v>
      </c>
      <c r="F168" s="72" t="s">
        <v>457</v>
      </c>
      <c r="G168" s="71" t="s">
        <v>551</v>
      </c>
      <c r="H168" s="138"/>
      <c r="I168" s="139"/>
      <c r="J168" s="139"/>
      <c r="K168" s="273" t="str">
        <f>IF($M168="Nicht berücksichtigt","x","")</f>
        <v/>
      </c>
      <c r="L168" s="279" t="s">
        <v>465</v>
      </c>
      <c r="M168" s="235"/>
      <c r="N168" s="121"/>
      <c r="O168" s="223">
        <f>P168</f>
        <v>0</v>
      </c>
      <c r="P168" s="106"/>
      <c r="Q168" s="263" t="str">
        <f>IFERROR(IF(ROUND(O168,2)-ROUND(P168,2)=0,"0,00",IF(O168-P168&gt;0,"Mehrbedarf "&amp;TEXT((O168-P168),"0,00"),"Minderbedarf "&amp;TEXT((O168-P168),"0,00"))),"")</f>
        <v>0,00</v>
      </c>
      <c r="R168" s="77" t="str">
        <f>IFERROR(IF(P168="","",IF(Q168="0,00",0,ROUND((P168/O168*100)-100,0))),"")</f>
        <v/>
      </c>
      <c r="S168" s="255"/>
    </row>
    <row r="169" spans="2:19" ht="3.95" customHeight="1" x14ac:dyDescent="0.25">
      <c r="B169" s="92"/>
      <c r="C169" s="93"/>
      <c r="D169" s="93"/>
      <c r="E169" s="93"/>
      <c r="F169" s="93"/>
      <c r="G169" s="93"/>
      <c r="H169" s="93"/>
      <c r="I169" s="93"/>
      <c r="J169" s="93"/>
      <c r="K169" s="274"/>
      <c r="L169" s="274"/>
      <c r="M169" s="236"/>
      <c r="N169" s="93"/>
      <c r="O169" s="94"/>
      <c r="P169" s="94"/>
      <c r="Q169" s="94"/>
      <c r="R169" s="95"/>
      <c r="S169" s="96"/>
    </row>
    <row r="170" spans="2:19" ht="45" x14ac:dyDescent="0.25">
      <c r="B170" s="195"/>
      <c r="C170" s="196" t="s">
        <v>474</v>
      </c>
      <c r="D170" s="197" t="s">
        <v>475</v>
      </c>
      <c r="E170" s="198"/>
      <c r="F170" s="197" t="s">
        <v>476</v>
      </c>
      <c r="G170" s="197"/>
      <c r="H170" s="199"/>
      <c r="I170" s="200"/>
      <c r="J170" s="200"/>
      <c r="K170" s="273" t="str">
        <f t="shared" ref="K170:L172" si="13">IF($M170="Nicht berücksichtigt","x","")</f>
        <v/>
      </c>
      <c r="L170" s="273" t="str">
        <f t="shared" si="13"/>
        <v/>
      </c>
      <c r="M170" s="235"/>
      <c r="N170" s="470"/>
      <c r="O170" s="201">
        <f>P170</f>
        <v>0</v>
      </c>
      <c r="P170" s="106"/>
      <c r="Q170" s="263" t="str">
        <f>IFERROR(IF(ROUND(O170,2)-ROUND(P170,2)=0,"0,00",IF(O170-P170&gt;0,"Mehrbedarf "&amp;TEXT((O170-P170),"0,00"),"Minderbedarf "&amp;TEXT((O170-P170),"0,00"))),"")</f>
        <v>0,00</v>
      </c>
      <c r="R170" s="77" t="str">
        <f>IFERROR(IF(P170="","",IF(Q170="0,00",0,ROUND((P170/O170*100)-100,0))),"")</f>
        <v/>
      </c>
      <c r="S170" s="133"/>
    </row>
    <row r="171" spans="2:19" ht="45" x14ac:dyDescent="0.25">
      <c r="B171" s="195"/>
      <c r="C171" s="196" t="s">
        <v>474</v>
      </c>
      <c r="D171" s="197" t="s">
        <v>475</v>
      </c>
      <c r="E171" s="198"/>
      <c r="F171" s="197" t="s">
        <v>476</v>
      </c>
      <c r="G171" s="197"/>
      <c r="H171" s="199"/>
      <c r="I171" s="200"/>
      <c r="J171" s="200"/>
      <c r="K171" s="273" t="str">
        <f t="shared" si="13"/>
        <v/>
      </c>
      <c r="L171" s="273" t="str">
        <f t="shared" si="13"/>
        <v/>
      </c>
      <c r="M171" s="235"/>
      <c r="N171" s="470"/>
      <c r="O171" s="201">
        <f t="shared" ref="O171:O172" si="14">P171</f>
        <v>0</v>
      </c>
      <c r="P171" s="106"/>
      <c r="Q171" s="263" t="str">
        <f>IFERROR(IF(ROUND(O171,2)-ROUND(P171,2)=0,"0,00",IF(O171-P171&gt;0,"Mehrbedarf "&amp;TEXT((O171-P171),"0,00"),"Minderbedarf "&amp;TEXT((O171-P171),"0,00"))),"")</f>
        <v>0,00</v>
      </c>
      <c r="R171" s="77" t="str">
        <f>IFERROR(IF(P171="","",IF(Q171="0,00",0,ROUND((P171/O171*100)-100,0))),"")</f>
        <v/>
      </c>
      <c r="S171" s="133"/>
    </row>
    <row r="172" spans="2:19" ht="45" x14ac:dyDescent="0.25">
      <c r="B172" s="202"/>
      <c r="C172" s="196" t="s">
        <v>474</v>
      </c>
      <c r="D172" s="203" t="s">
        <v>475</v>
      </c>
      <c r="E172" s="204"/>
      <c r="F172" s="203" t="s">
        <v>476</v>
      </c>
      <c r="G172" s="203"/>
      <c r="H172" s="205"/>
      <c r="I172" s="206"/>
      <c r="J172" s="206"/>
      <c r="K172" s="273" t="str">
        <f t="shared" si="13"/>
        <v/>
      </c>
      <c r="L172" s="273" t="str">
        <f t="shared" si="13"/>
        <v/>
      </c>
      <c r="M172" s="235"/>
      <c r="N172" s="207"/>
      <c r="O172" s="280">
        <f t="shared" si="14"/>
        <v>0</v>
      </c>
      <c r="P172" s="106"/>
      <c r="Q172" s="263" t="str">
        <f>IFERROR(IF(ROUND(O172,2)-ROUND(P172,2)=0,"0,00",IF(O172-P172&gt;0,"Mehrbedarf "&amp;TEXT((O172-P172),"0,00"),"Minderbedarf "&amp;TEXT((O172-P172),"0,00"))),"")</f>
        <v>0,00</v>
      </c>
      <c r="R172" s="77" t="str">
        <f>IFERROR(IF(P172="","",IF(Q172="0,00",0,ROUND((P172/O172*100)-100,0))),"")</f>
        <v/>
      </c>
      <c r="S172" s="133"/>
    </row>
    <row r="175" spans="2:19" ht="38.25" x14ac:dyDescent="0.25">
      <c r="G175" s="636" t="s">
        <v>469</v>
      </c>
      <c r="H175" s="637"/>
      <c r="I175" s="637"/>
      <c r="J175" s="637"/>
      <c r="K175" s="637"/>
      <c r="L175" s="637"/>
      <c r="M175" s="638"/>
      <c r="N175" s="210" t="s">
        <v>470</v>
      </c>
      <c r="O175" s="67" t="s">
        <v>527</v>
      </c>
      <c r="P175" s="67" t="s">
        <v>529</v>
      </c>
      <c r="Q175" s="63" t="s">
        <v>530</v>
      </c>
      <c r="R175" s="63" t="s">
        <v>531</v>
      </c>
      <c r="S175" s="68" t="s">
        <v>11</v>
      </c>
    </row>
    <row r="176" spans="2:19" ht="26.1" customHeight="1" x14ac:dyDescent="0.25">
      <c r="G176" s="630" t="s">
        <v>532</v>
      </c>
      <c r="H176" s="631"/>
      <c r="I176" s="631"/>
      <c r="J176" s="631"/>
      <c r="K176" s="631"/>
      <c r="L176" s="631"/>
      <c r="M176" s="632"/>
      <c r="N176" s="211" t="s">
        <v>471</v>
      </c>
      <c r="O176" s="212">
        <f>SUMIF($M$14:$M$172,"",$O$14:$O$172)+SUMIF($M$14:$M$172,"Soll = Ist",$O$14:$O$172)</f>
        <v>6.4750588235294124</v>
      </c>
      <c r="P176" s="75"/>
      <c r="Q176" s="213">
        <f>O176-P176</f>
        <v>6.4750588235294124</v>
      </c>
      <c r="R176" s="77" t="str">
        <f>IFERROR(IF(P176="","",ROUND((P176/O176*100)-100,0)),"")</f>
        <v/>
      </c>
      <c r="S176" s="214"/>
    </row>
    <row r="177" spans="7:19" ht="26.1" customHeight="1" x14ac:dyDescent="0.25">
      <c r="G177" s="633"/>
      <c r="H177" s="634"/>
      <c r="I177" s="634"/>
      <c r="J177" s="634"/>
      <c r="K177" s="634"/>
      <c r="L177" s="634"/>
      <c r="M177" s="635"/>
      <c r="N177" s="211" t="s">
        <v>472</v>
      </c>
      <c r="O177" s="212" t="e">
        <f>$O$176/$D$9*1000</f>
        <v>#DIV/0!</v>
      </c>
      <c r="P177" s="213" t="e">
        <f>$P$176/$D$9*1000</f>
        <v>#DIV/0!</v>
      </c>
      <c r="Q177" s="213" t="e">
        <f>O177-P177</f>
        <v>#DIV/0!</v>
      </c>
      <c r="R177" s="77" t="str">
        <f>IFERROR(IF(P177="","",ROUND((P177/O177*100)-100,0)),"")</f>
        <v/>
      </c>
      <c r="S177" s="214"/>
    </row>
    <row r="178" spans="7:19" ht="26.1" customHeight="1" x14ac:dyDescent="0.25">
      <c r="G178" s="630" t="s">
        <v>473</v>
      </c>
      <c r="H178" s="631"/>
      <c r="I178" s="631"/>
      <c r="J178" s="631"/>
      <c r="K178" s="631"/>
      <c r="L178" s="631"/>
      <c r="M178" s="632"/>
      <c r="N178" s="215" t="s">
        <v>471</v>
      </c>
      <c r="O178" s="216">
        <f>SUMIF($M$14:$M$172,"",$O$14:$O$172)+SUMIF($M$14:$M$172,"Soll = Ist",$O$14:$O$172)</f>
        <v>6.4750588235294124</v>
      </c>
      <c r="P178" s="217">
        <f>SUMIF($M$14:$M$172,"",$P$14:$P$172)+SUMIF($M$14:$M$172,"Soll = Ist",$P$14:$P$172)</f>
        <v>0</v>
      </c>
      <c r="Q178" s="217">
        <f t="shared" ref="Q178:Q179" si="15">O178-P178</f>
        <v>6.4750588235294124</v>
      </c>
      <c r="R178" s="77">
        <f t="shared" ref="R178:R179" si="16">IFERROR(IF(P178="","",ROUND((P178/O178*100)-100,0)),"")</f>
        <v>-100</v>
      </c>
      <c r="S178" s="214"/>
    </row>
    <row r="179" spans="7:19" ht="26.1" customHeight="1" x14ac:dyDescent="0.25">
      <c r="G179" s="633"/>
      <c r="H179" s="634"/>
      <c r="I179" s="634"/>
      <c r="J179" s="634"/>
      <c r="K179" s="634"/>
      <c r="L179" s="634"/>
      <c r="M179" s="635"/>
      <c r="N179" s="215" t="s">
        <v>472</v>
      </c>
      <c r="O179" s="216" t="e">
        <f>$O$176/$D$9*1000</f>
        <v>#DIV/0!</v>
      </c>
      <c r="P179" s="217" t="e">
        <f>$P$178/$D$9*1000</f>
        <v>#DIV/0!</v>
      </c>
      <c r="Q179" s="217" t="e">
        <f t="shared" si="15"/>
        <v>#DIV/0!</v>
      </c>
      <c r="R179" s="77" t="str">
        <f t="shared" si="16"/>
        <v/>
      </c>
      <c r="S179" s="214"/>
    </row>
    <row r="208" ht="12" customHeight="1" x14ac:dyDescent="0.25"/>
    <row r="214" ht="22.5" customHeight="1" x14ac:dyDescent="0.25"/>
  </sheetData>
  <sheetProtection algorithmName="SHA-512" hashValue="5ILtlmEEetuK3Fz2e8nF7rpdcZSTGOHV55XzOoeMrUnQdFYw5WV+RmVnLDTsfN7hQUK2PI6EUnyJD2qvvHRMcQ==" saltValue="h/UpbjPXuHUKD2gXokmN5w==" spinCount="100000" sheet="1" autoFilter="0"/>
  <autoFilter ref="A13:S172" xr:uid="{7961595B-588A-419E-B924-3B63A124F302}">
    <filterColumn colId="7" showButton="0"/>
    <filterColumn colId="8" showButton="0"/>
  </autoFilter>
  <mergeCells count="239">
    <mergeCell ref="R38:R39"/>
    <mergeCell ref="R36:R37"/>
    <mergeCell ref="M75:M81"/>
    <mergeCell ref="N75:N81"/>
    <mergeCell ref="O75:O81"/>
    <mergeCell ref="P75:P81"/>
    <mergeCell ref="Q75:Q81"/>
    <mergeCell ref="R75:R81"/>
    <mergeCell ref="J36:J37"/>
    <mergeCell ref="M36:M37"/>
    <mergeCell ref="N36:N37"/>
    <mergeCell ref="Q61:Q63"/>
    <mergeCell ref="R61:R63"/>
    <mergeCell ref="P51:P55"/>
    <mergeCell ref="Q51:Q55"/>
    <mergeCell ref="R51:R55"/>
    <mergeCell ref="O36:O37"/>
    <mergeCell ref="O38:O39"/>
    <mergeCell ref="P36:P37"/>
    <mergeCell ref="P38:P39"/>
    <mergeCell ref="Q36:Q37"/>
    <mergeCell ref="Q38:Q39"/>
    <mergeCell ref="K51:K55"/>
    <mergeCell ref="L51:L55"/>
    <mergeCell ref="G178:M179"/>
    <mergeCell ref="G175:M175"/>
    <mergeCell ref="Q128:Q132"/>
    <mergeCell ref="R128:R132"/>
    <mergeCell ref="S128:S132"/>
    <mergeCell ref="S140:S141"/>
    <mergeCell ref="G143:G144"/>
    <mergeCell ref="H143:H144"/>
    <mergeCell ref="I143:I144"/>
    <mergeCell ref="J143:J144"/>
    <mergeCell ref="M143:M144"/>
    <mergeCell ref="O143:O144"/>
    <mergeCell ref="P143:P144"/>
    <mergeCell ref="Q143:Q144"/>
    <mergeCell ref="R143:R144"/>
    <mergeCell ref="S143:S144"/>
    <mergeCell ref="Q149:Q150"/>
    <mergeCell ref="R149:R150"/>
    <mergeCell ref="S149:S150"/>
    <mergeCell ref="K143:K144"/>
    <mergeCell ref="L143:L144"/>
    <mergeCell ref="G176:M177"/>
    <mergeCell ref="N143:N144"/>
    <mergeCell ref="L128:L132"/>
    <mergeCell ref="S118:S119"/>
    <mergeCell ref="N111:N113"/>
    <mergeCell ref="O111:O113"/>
    <mergeCell ref="P111:P113"/>
    <mergeCell ref="S122:S125"/>
    <mergeCell ref="E128:E132"/>
    <mergeCell ref="G128:G132"/>
    <mergeCell ref="H128:H132"/>
    <mergeCell ref="I128:I132"/>
    <mergeCell ref="J128:J132"/>
    <mergeCell ref="M128:M132"/>
    <mergeCell ref="N128:N132"/>
    <mergeCell ref="O128:O132"/>
    <mergeCell ref="P128:P132"/>
    <mergeCell ref="M122:M125"/>
    <mergeCell ref="N122:N125"/>
    <mergeCell ref="O122:O125"/>
    <mergeCell ref="P122:P125"/>
    <mergeCell ref="Q122:Q125"/>
    <mergeCell ref="R122:R125"/>
    <mergeCell ref="E122:E125"/>
    <mergeCell ref="G122:G125"/>
    <mergeCell ref="H122:H125"/>
    <mergeCell ref="I122:I125"/>
    <mergeCell ref="B118:B119"/>
    <mergeCell ref="C118:C119"/>
    <mergeCell ref="D118:D119"/>
    <mergeCell ref="E118:E119"/>
    <mergeCell ref="F118:F119"/>
    <mergeCell ref="M118:M119"/>
    <mergeCell ref="Q111:Q113"/>
    <mergeCell ref="R111:R113"/>
    <mergeCell ref="G116:G117"/>
    <mergeCell ref="M116:M117"/>
    <mergeCell ref="N116:N117"/>
    <mergeCell ref="O116:O117"/>
    <mergeCell ref="P116:P117"/>
    <mergeCell ref="Q116:Q117"/>
    <mergeCell ref="R116:R117"/>
    <mergeCell ref="O118:O119"/>
    <mergeCell ref="P118:P119"/>
    <mergeCell ref="Q118:Q119"/>
    <mergeCell ref="R118:R119"/>
    <mergeCell ref="J116:J117"/>
    <mergeCell ref="L118:L119"/>
    <mergeCell ref="K118:K119"/>
    <mergeCell ref="S116:S117"/>
    <mergeCell ref="E116:E117"/>
    <mergeCell ref="H116:H117"/>
    <mergeCell ref="I116:I117"/>
    <mergeCell ref="E111:E113"/>
    <mergeCell ref="G111:G113"/>
    <mergeCell ref="H111:H113"/>
    <mergeCell ref="I111:I113"/>
    <mergeCell ref="J111:J113"/>
    <mergeCell ref="M111:M113"/>
    <mergeCell ref="S111:S113"/>
    <mergeCell ref="K111:K113"/>
    <mergeCell ref="L111:L113"/>
    <mergeCell ref="K116:K117"/>
    <mergeCell ref="L116:L117"/>
    <mergeCell ref="Q97:Q98"/>
    <mergeCell ref="R97:R98"/>
    <mergeCell ref="S97:S98"/>
    <mergeCell ref="E105:E107"/>
    <mergeCell ref="M105:M107"/>
    <mergeCell ref="O105:O107"/>
    <mergeCell ref="P105:P107"/>
    <mergeCell ref="Q105:Q107"/>
    <mergeCell ref="R105:R107"/>
    <mergeCell ref="S105:S107"/>
    <mergeCell ref="E97:E98"/>
    <mergeCell ref="G97:G98"/>
    <mergeCell ref="H97:H98"/>
    <mergeCell ref="I97:I98"/>
    <mergeCell ref="J97:J98"/>
    <mergeCell ref="M97:M98"/>
    <mergeCell ref="N97:N98"/>
    <mergeCell ref="O97:O98"/>
    <mergeCell ref="P97:P98"/>
    <mergeCell ref="K97:K98"/>
    <mergeCell ref="L97:L98"/>
    <mergeCell ref="K105:K107"/>
    <mergeCell ref="L105:L107"/>
    <mergeCell ref="S93:S95"/>
    <mergeCell ref="M93:M95"/>
    <mergeCell ref="O93:O95"/>
    <mergeCell ref="P93:P95"/>
    <mergeCell ref="Q93:Q95"/>
    <mergeCell ref="R93:R95"/>
    <mergeCell ref="H75:H81"/>
    <mergeCell ref="I75:I81"/>
    <mergeCell ref="J75:J81"/>
    <mergeCell ref="S75:S81"/>
    <mergeCell ref="K75:K81"/>
    <mergeCell ref="L75:L81"/>
    <mergeCell ref="K93:K95"/>
    <mergeCell ref="L93:L95"/>
    <mergeCell ref="N94:N95"/>
    <mergeCell ref="H93:H95"/>
    <mergeCell ref="I93:I95"/>
    <mergeCell ref="J93:J95"/>
    <mergeCell ref="S36:S37"/>
    <mergeCell ref="S38:S39"/>
    <mergeCell ref="B7:C7"/>
    <mergeCell ref="D7:E7"/>
    <mergeCell ref="B9:C9"/>
    <mergeCell ref="O9:P9"/>
    <mergeCell ref="N11:P11"/>
    <mergeCell ref="M28:M30"/>
    <mergeCell ref="N28:N30"/>
    <mergeCell ref="O28:O30"/>
    <mergeCell ref="P28:P30"/>
    <mergeCell ref="Q28:Q30"/>
    <mergeCell ref="R28:R30"/>
    <mergeCell ref="H13:J13"/>
    <mergeCell ref="E28:E30"/>
    <mergeCell ref="G28:G30"/>
    <mergeCell ref="H28:H30"/>
    <mergeCell ref="I28:I30"/>
    <mergeCell ref="J28:J30"/>
    <mergeCell ref="S28:S30"/>
    <mergeCell ref="E36:E37"/>
    <mergeCell ref="H36:H37"/>
    <mergeCell ref="I36:I37"/>
    <mergeCell ref="E38:E39"/>
    <mergeCell ref="Q140:Q141"/>
    <mergeCell ref="R140:R141"/>
    <mergeCell ref="K140:K141"/>
    <mergeCell ref="L140:L141"/>
    <mergeCell ref="E140:E141"/>
    <mergeCell ref="S51:S55"/>
    <mergeCell ref="E51:E55"/>
    <mergeCell ref="G51:G55"/>
    <mergeCell ref="H51:H55"/>
    <mergeCell ref="I51:I55"/>
    <mergeCell ref="J51:J55"/>
    <mergeCell ref="M51:M55"/>
    <mergeCell ref="N51:N55"/>
    <mergeCell ref="O51:O55"/>
    <mergeCell ref="S61:S63"/>
    <mergeCell ref="E61:E63"/>
    <mergeCell ref="G61:G63"/>
    <mergeCell ref="H61:H63"/>
    <mergeCell ref="I61:I63"/>
    <mergeCell ref="J61:J63"/>
    <mergeCell ref="M61:M63"/>
    <mergeCell ref="N61:N63"/>
    <mergeCell ref="O61:O63"/>
    <mergeCell ref="P61:P63"/>
    <mergeCell ref="M149:M150"/>
    <mergeCell ref="N149:N150"/>
    <mergeCell ref="P149:P150"/>
    <mergeCell ref="O149:O150"/>
    <mergeCell ref="K149:K150"/>
    <mergeCell ref="L149:L150"/>
    <mergeCell ref="B140:B141"/>
    <mergeCell ref="C140:C141"/>
    <mergeCell ref="D140:D141"/>
    <mergeCell ref="F140:F141"/>
    <mergeCell ref="M140:M141"/>
    <mergeCell ref="O140:O141"/>
    <mergeCell ref="P140:P141"/>
    <mergeCell ref="E143:E144"/>
    <mergeCell ref="K61:K63"/>
    <mergeCell ref="L61:L63"/>
    <mergeCell ref="E149:E150"/>
    <mergeCell ref="G149:G150"/>
    <mergeCell ref="H149:H150"/>
    <mergeCell ref="I149:I150"/>
    <mergeCell ref="J149:J150"/>
    <mergeCell ref="E93:E95"/>
    <mergeCell ref="G75:G81"/>
    <mergeCell ref="J122:J125"/>
    <mergeCell ref="K122:K125"/>
    <mergeCell ref="L122:L125"/>
    <mergeCell ref="K128:K132"/>
    <mergeCell ref="G94:G95"/>
    <mergeCell ref="H38:H39"/>
    <mergeCell ref="I38:I39"/>
    <mergeCell ref="J38:J39"/>
    <mergeCell ref="M38:M39"/>
    <mergeCell ref="N38:N39"/>
    <mergeCell ref="G36:G37"/>
    <mergeCell ref="G38:G39"/>
    <mergeCell ref="K28:K30"/>
    <mergeCell ref="L28:L30"/>
    <mergeCell ref="K36:K37"/>
    <mergeCell ref="L36:L37"/>
    <mergeCell ref="K38:K39"/>
    <mergeCell ref="L38:L39"/>
  </mergeCells>
  <conditionalFormatting sqref="A11:E11">
    <cfRule type="notContainsBlanks" dxfId="459" priority="2593">
      <formula>LEN(TRIM(A11))&gt;0</formula>
    </cfRule>
  </conditionalFormatting>
  <conditionalFormatting sqref="C170:C172">
    <cfRule type="cellIs" dxfId="458" priority="1085" operator="notEqual">
      <formula>"zusätzliche Aufgaben außerhalb der o. g. Aufgabengruppen"</formula>
    </cfRule>
  </conditionalFormatting>
  <conditionalFormatting sqref="D7">
    <cfRule type="notContainsBlanks" dxfId="457" priority="2491">
      <formula>LEN(TRIM(D7))&gt;0</formula>
    </cfRule>
    <cfRule type="containsBlanks" dxfId="456" priority="2576">
      <formula>LEN(TRIM(D7))=0</formula>
    </cfRule>
  </conditionalFormatting>
  <conditionalFormatting sqref="D9">
    <cfRule type="notContainsBlanks" dxfId="455" priority="2490">
      <formula>LEN(TRIM(D9))&gt;0</formula>
    </cfRule>
    <cfRule type="containsBlanks" dxfId="454" priority="2616">
      <formula>LEN(TRIM(D9))=0</formula>
    </cfRule>
  </conditionalFormatting>
  <conditionalFormatting sqref="D170:D172">
    <cfRule type="cellIs" dxfId="453" priority="1086" operator="notEqual">
      <formula>"Bezeichnung der Aufgabe"</formula>
    </cfRule>
  </conditionalFormatting>
  <conditionalFormatting sqref="E9">
    <cfRule type="notContainsBlanks" dxfId="452" priority="198">
      <formula>LEN(TRIM(E9))&gt;0</formula>
    </cfRule>
  </conditionalFormatting>
  <conditionalFormatting sqref="F170:F172">
    <cfRule type="cellIs" dxfId="451" priority="1084" operator="notEqual">
      <formula>"Erläuterung der Aufgabe (Hinweis: nur Eigenleistung der Kommune berücksichtigen)"</formula>
    </cfRule>
  </conditionalFormatting>
  <conditionalFormatting sqref="G170:G172">
    <cfRule type="cellIs" dxfId="450" priority="1083" operator="notEqual">
      <formula>"entfällt"</formula>
    </cfRule>
  </conditionalFormatting>
  <conditionalFormatting sqref="M14:M172">
    <cfRule type="containsText" dxfId="449" priority="3" operator="containsText" text="SOLL = IST">
      <formula>NOT(ISERROR(SEARCH("SOLL = IST",M14)))</formula>
    </cfRule>
    <cfRule type="containsText" dxfId="448" priority="4" operator="containsText" text="nicht berücksichtigt">
      <formula>NOT(ISERROR(SEARCH("nicht berücksichtigt",M14)))</formula>
    </cfRule>
  </conditionalFormatting>
  <conditionalFormatting sqref="N16">
    <cfRule type="containsBlanks" dxfId="447" priority="191">
      <formula>LEN(TRIM(N16))=0</formula>
    </cfRule>
    <cfRule type="notContainsBlanks" dxfId="446" priority="190">
      <formula>LEN(TRIM(N16))&gt;0</formula>
    </cfRule>
  </conditionalFormatting>
  <conditionalFormatting sqref="N18">
    <cfRule type="notContainsBlanks" dxfId="445" priority="188">
      <formula>LEN(TRIM(N18))&gt;0</formula>
    </cfRule>
    <cfRule type="containsBlanks" dxfId="444" priority="189">
      <formula>LEN(TRIM(N18))=0</formula>
    </cfRule>
  </conditionalFormatting>
  <conditionalFormatting sqref="N21">
    <cfRule type="containsBlanks" dxfId="443" priority="185">
      <formula>LEN(TRIM(N21))=0</formula>
    </cfRule>
    <cfRule type="notContainsBlanks" dxfId="442" priority="184">
      <formula>LEN(TRIM(N21))&gt;0</formula>
    </cfRule>
  </conditionalFormatting>
  <conditionalFormatting sqref="N23">
    <cfRule type="containsBlanks" dxfId="441" priority="181">
      <formula>LEN(TRIM(N23))=0</formula>
    </cfRule>
    <cfRule type="notContainsBlanks" dxfId="440" priority="180">
      <formula>LEN(TRIM(N23))&gt;0</formula>
    </cfRule>
  </conditionalFormatting>
  <conditionalFormatting sqref="N25">
    <cfRule type="notContainsBlanks" dxfId="439" priority="178">
      <formula>LEN(TRIM(N25))&gt;0</formula>
    </cfRule>
    <cfRule type="containsBlanks" dxfId="438" priority="179">
      <formula>LEN(TRIM(N25))=0</formula>
    </cfRule>
  </conditionalFormatting>
  <conditionalFormatting sqref="N31:N32">
    <cfRule type="notContainsBlanks" dxfId="437" priority="2252">
      <formula>LEN(TRIM(N31))&gt;0</formula>
    </cfRule>
    <cfRule type="containsBlanks" dxfId="436" priority="2253">
      <formula>LEN(TRIM(N31))=0</formula>
    </cfRule>
  </conditionalFormatting>
  <conditionalFormatting sqref="N35:N36">
    <cfRule type="containsBlanks" dxfId="435" priority="167">
      <formula>LEN(TRIM(N35))=0</formula>
    </cfRule>
    <cfRule type="notContainsBlanks" dxfId="434" priority="166">
      <formula>LEN(TRIM(N35))&gt;0</formula>
    </cfRule>
  </conditionalFormatting>
  <conditionalFormatting sqref="N38">
    <cfRule type="containsBlanks" dxfId="433" priority="165">
      <formula>LEN(TRIM(N38))=0</formula>
    </cfRule>
    <cfRule type="notContainsBlanks" dxfId="432" priority="164">
      <formula>LEN(TRIM(N38))&gt;0</formula>
    </cfRule>
  </conditionalFormatting>
  <conditionalFormatting sqref="N41:N45">
    <cfRule type="notContainsBlanks" dxfId="431" priority="159">
      <formula>LEN(TRIM(N41))&gt;0</formula>
    </cfRule>
    <cfRule type="containsBlanks" dxfId="430" priority="161">
      <formula>LEN(TRIM(N41))=0</formula>
    </cfRule>
  </conditionalFormatting>
  <conditionalFormatting sqref="N50">
    <cfRule type="notContainsBlanks" dxfId="429" priority="147">
      <formula>LEN(TRIM(N50))&gt;0</formula>
    </cfRule>
    <cfRule type="containsBlanks" dxfId="428" priority="148">
      <formula>LEN(TRIM(N50))=0</formula>
    </cfRule>
  </conditionalFormatting>
  <conditionalFormatting sqref="N57:N59">
    <cfRule type="notContainsBlanks" dxfId="427" priority="141">
      <formula>LEN(TRIM(N57))&gt;0</formula>
    </cfRule>
    <cfRule type="containsBlanks" dxfId="426" priority="142">
      <formula>LEN(TRIM(N57))=0</formula>
    </cfRule>
  </conditionalFormatting>
  <conditionalFormatting sqref="N61:N66">
    <cfRule type="notContainsBlanks" dxfId="425" priority="131">
      <formula>LEN(TRIM(N61))&gt;0</formula>
    </cfRule>
    <cfRule type="containsBlanks" dxfId="424" priority="132">
      <formula>LEN(TRIM(N61))=0</formula>
    </cfRule>
  </conditionalFormatting>
  <conditionalFormatting sqref="N68">
    <cfRule type="notContainsBlanks" dxfId="423" priority="127">
      <formula>LEN(TRIM(N68))&gt;0</formula>
    </cfRule>
    <cfRule type="containsBlanks" dxfId="422" priority="128">
      <formula>LEN(TRIM(N68))=0</formula>
    </cfRule>
  </conditionalFormatting>
  <conditionalFormatting sqref="N70">
    <cfRule type="notContainsBlanks" dxfId="421" priority="2564">
      <formula>LEN(TRIM(N70))&gt;0</formula>
    </cfRule>
  </conditionalFormatting>
  <conditionalFormatting sqref="N73">
    <cfRule type="notContainsBlanks" dxfId="420" priority="123">
      <formula>LEN(TRIM(N73))&gt;0</formula>
    </cfRule>
    <cfRule type="containsBlanks" dxfId="419" priority="124">
      <formula>LEN(TRIM(N73))=0</formula>
    </cfRule>
  </conditionalFormatting>
  <conditionalFormatting sqref="N82:N83">
    <cfRule type="containsBlanks" dxfId="418" priority="118">
      <formula>LEN(TRIM(N82))=0</formula>
    </cfRule>
  </conditionalFormatting>
  <conditionalFormatting sqref="N82:N84">
    <cfRule type="notContainsBlanks" dxfId="417" priority="117">
      <formula>LEN(TRIM(N82))&gt;0</formula>
    </cfRule>
  </conditionalFormatting>
  <conditionalFormatting sqref="N86:N88">
    <cfRule type="containsBlanks" dxfId="416" priority="106">
      <formula>LEN(TRIM(N86))=0</formula>
    </cfRule>
    <cfRule type="notContainsBlanks" dxfId="415" priority="105">
      <formula>LEN(TRIM(N86))&gt;0</formula>
    </cfRule>
  </conditionalFormatting>
  <conditionalFormatting sqref="N94">
    <cfRule type="containsBlanks" dxfId="414" priority="2">
      <formula>LEN(TRIM(N94))=0</formula>
    </cfRule>
    <cfRule type="notContainsBlanks" dxfId="413" priority="1">
      <formula>LEN(TRIM(N94))&gt;0</formula>
    </cfRule>
  </conditionalFormatting>
  <conditionalFormatting sqref="N101:N102">
    <cfRule type="containsBlanks" dxfId="412" priority="94">
      <formula>LEN(TRIM(N101))=0</formula>
    </cfRule>
    <cfRule type="notContainsBlanks" dxfId="411" priority="93">
      <formula>LEN(TRIM(N101))&gt;0</formula>
    </cfRule>
  </conditionalFormatting>
  <conditionalFormatting sqref="N105">
    <cfRule type="notContainsBlanks" dxfId="410" priority="87">
      <formula>LEN(TRIM(N105))&gt;0</formula>
    </cfRule>
    <cfRule type="containsBlanks" dxfId="409" priority="88">
      <formula>LEN(TRIM(N105))=0</formula>
    </cfRule>
  </conditionalFormatting>
  <conditionalFormatting sqref="N107:N108">
    <cfRule type="notContainsBlanks" dxfId="408" priority="85">
      <formula>LEN(TRIM(N107))&gt;0</formula>
    </cfRule>
    <cfRule type="containsBlanks" dxfId="407" priority="86">
      <formula>LEN(TRIM(N107))=0</formula>
    </cfRule>
  </conditionalFormatting>
  <conditionalFormatting sqref="N114">
    <cfRule type="containsBlanks" dxfId="406" priority="2191">
      <formula>LEN(TRIM(N114))=0</formula>
    </cfRule>
    <cfRule type="notContainsBlanks" dxfId="405" priority="2190">
      <formula>LEN(TRIM(N114))&gt;0</formula>
    </cfRule>
  </conditionalFormatting>
  <conditionalFormatting sqref="N118:N120">
    <cfRule type="containsBlanks" dxfId="404" priority="74">
      <formula>LEN(TRIM(N118))=0</formula>
    </cfRule>
    <cfRule type="notContainsBlanks" dxfId="403" priority="73">
      <formula>LEN(TRIM(N118))&gt;0</formula>
    </cfRule>
  </conditionalFormatting>
  <conditionalFormatting sqref="N128">
    <cfRule type="notContainsBlanks" dxfId="402" priority="67">
      <formula>LEN(TRIM(N128))&gt;0</formula>
    </cfRule>
    <cfRule type="containsBlanks" dxfId="401" priority="68">
      <formula>LEN(TRIM(N128))=0</formula>
    </cfRule>
  </conditionalFormatting>
  <conditionalFormatting sqref="N140:N142">
    <cfRule type="notContainsBlanks" dxfId="400" priority="49">
      <formula>LEN(TRIM(N140))&gt;0</formula>
    </cfRule>
    <cfRule type="containsBlanks" dxfId="399" priority="50">
      <formula>LEN(TRIM(N140))=0</formula>
    </cfRule>
  </conditionalFormatting>
  <conditionalFormatting sqref="N147">
    <cfRule type="containsBlanks" dxfId="398" priority="44">
      <formula>LEN(TRIM(N147))=0</formula>
    </cfRule>
    <cfRule type="notContainsBlanks" dxfId="397" priority="43">
      <formula>LEN(TRIM(N147))&gt;0</formula>
    </cfRule>
  </conditionalFormatting>
  <conditionalFormatting sqref="N151">
    <cfRule type="containsBlanks" dxfId="396" priority="38">
      <formula>LEN(TRIM(N151))=0</formula>
    </cfRule>
    <cfRule type="notContainsBlanks" dxfId="395" priority="37">
      <formula>LEN(TRIM(N151))&gt;0</formula>
    </cfRule>
  </conditionalFormatting>
  <conditionalFormatting sqref="N153">
    <cfRule type="containsBlanks" dxfId="394" priority="1153">
      <formula>LEN(TRIM(N153))=0</formula>
    </cfRule>
    <cfRule type="notContainsBlanks" dxfId="393" priority="1152">
      <formula>LEN(TRIM(N153))&gt;0</formula>
    </cfRule>
  </conditionalFormatting>
  <conditionalFormatting sqref="N156">
    <cfRule type="notContainsBlanks" dxfId="392" priority="1150">
      <formula>LEN(TRIM(N156))&gt;0</formula>
    </cfRule>
    <cfRule type="containsBlanks" dxfId="391" priority="1151">
      <formula>LEN(TRIM(N156))=0</formula>
    </cfRule>
  </conditionalFormatting>
  <conditionalFormatting sqref="N158 N161 N163">
    <cfRule type="containsBlanks" dxfId="390" priority="1149">
      <formula>LEN(TRIM(N158))=0</formula>
    </cfRule>
    <cfRule type="notContainsBlanks" dxfId="389" priority="1148">
      <formula>LEN(TRIM(N158))&gt;0</formula>
    </cfRule>
  </conditionalFormatting>
  <conditionalFormatting sqref="N166">
    <cfRule type="containsBlanks" dxfId="388" priority="6">
      <formula>LEN(TRIM(N166))=0</formula>
    </cfRule>
    <cfRule type="notContainsBlanks" dxfId="387" priority="5">
      <formula>LEN(TRIM(N166))&gt;0</formula>
    </cfRule>
  </conditionalFormatting>
  <conditionalFormatting sqref="N11:P11">
    <cfRule type="containsText" dxfId="386" priority="2177" operator="containsText" text="Freitextfeld. Tragen Sie hier z. B. Bearbeiter und Datum ein.">
      <formula>NOT(ISERROR(SEARCH("Freitextfeld. Tragen Sie hier z. B. Bearbeiter und Datum ein.",N11)))</formula>
    </cfRule>
  </conditionalFormatting>
  <conditionalFormatting sqref="O177:Q177">
    <cfRule type="containsErrors" dxfId="385" priority="2277">
      <formula>ISERROR(O177)</formula>
    </cfRule>
  </conditionalFormatting>
  <conditionalFormatting sqref="O179:Q179">
    <cfRule type="containsErrors" dxfId="384" priority="2627">
      <formula>ISERROR(O179)</formula>
    </cfRule>
  </conditionalFormatting>
  <conditionalFormatting sqref="P14:P18">
    <cfRule type="containsBlanks" dxfId="383" priority="193">
      <formula>LEN(TRIM(P14))=0</formula>
    </cfRule>
    <cfRule type="notContainsBlanks" dxfId="382" priority="192">
      <formula>LEN(TRIM(P14))&gt;0</formula>
    </cfRule>
  </conditionalFormatting>
  <conditionalFormatting sqref="P20:P21">
    <cfRule type="containsBlanks" dxfId="381" priority="187">
      <formula>LEN(TRIM(P20))=0</formula>
    </cfRule>
    <cfRule type="notContainsBlanks" dxfId="380" priority="186">
      <formula>LEN(TRIM(P20))&gt;0</formula>
    </cfRule>
  </conditionalFormatting>
  <conditionalFormatting sqref="P23:P26">
    <cfRule type="containsBlanks" dxfId="379" priority="183">
      <formula>LEN(TRIM(P23))=0</formula>
    </cfRule>
    <cfRule type="notContainsBlanks" dxfId="378" priority="182">
      <formula>LEN(TRIM(P23))&gt;0</formula>
    </cfRule>
  </conditionalFormatting>
  <conditionalFormatting sqref="P28">
    <cfRule type="notContainsBlanks" dxfId="377" priority="172">
      <formula>LEN(TRIM(P28))&gt;0</formula>
    </cfRule>
    <cfRule type="containsBlanks" dxfId="376" priority="173">
      <formula>LEN(TRIM(P28))=0</formula>
    </cfRule>
  </conditionalFormatting>
  <conditionalFormatting sqref="P31:P33">
    <cfRule type="notContainsBlanks" dxfId="375" priority="174">
      <formula>LEN(TRIM(P31))&gt;0</formula>
    </cfRule>
    <cfRule type="containsBlanks" dxfId="374" priority="175">
      <formula>LEN(TRIM(P31))=0</formula>
    </cfRule>
  </conditionalFormatting>
  <conditionalFormatting sqref="P35:P36 P38 P40:P45">
    <cfRule type="containsBlanks" dxfId="373" priority="171">
      <formula>LEN(TRIM(P35))=0</formula>
    </cfRule>
    <cfRule type="notContainsBlanks" priority="170">
      <formula>LEN(TRIM(P35))&gt;0</formula>
    </cfRule>
    <cfRule type="notContainsBlanks" dxfId="372" priority="169">
      <formula>LEN(TRIM(P35))&gt;0</formula>
    </cfRule>
  </conditionalFormatting>
  <conditionalFormatting sqref="P47:P48">
    <cfRule type="containsBlanks" dxfId="371" priority="158">
      <formula>LEN(TRIM(P47))=0</formula>
    </cfRule>
    <cfRule type="notContainsBlanks" dxfId="370" priority="157">
      <formula>LEN(TRIM(P47))&gt;0</formula>
    </cfRule>
  </conditionalFormatting>
  <conditionalFormatting sqref="P50:P51">
    <cfRule type="notContainsBlanks" dxfId="369" priority="155">
      <formula>LEN(TRIM(P50))&gt;0</formula>
    </cfRule>
    <cfRule type="containsBlanks" dxfId="368" priority="156">
      <formula>LEN(TRIM(P50))=0</formula>
    </cfRule>
  </conditionalFormatting>
  <conditionalFormatting sqref="P56:P59">
    <cfRule type="notContainsBlanks" dxfId="367" priority="149">
      <formula>LEN(TRIM(P56))&gt;0</formula>
    </cfRule>
    <cfRule type="containsBlanks" dxfId="366" priority="150">
      <formula>LEN(TRIM(P56))=0</formula>
    </cfRule>
  </conditionalFormatting>
  <conditionalFormatting sqref="P61:P66">
    <cfRule type="containsBlanks" dxfId="365" priority="140">
      <formula>LEN(TRIM(P61))=0</formula>
    </cfRule>
    <cfRule type="notContainsBlanks" dxfId="364" priority="139">
      <formula>LEN(TRIM(P61))&gt;0</formula>
    </cfRule>
  </conditionalFormatting>
  <conditionalFormatting sqref="P68:P70">
    <cfRule type="notContainsBlanks" dxfId="363" priority="129">
      <formula>LEN(TRIM(P68))&gt;0</formula>
    </cfRule>
    <cfRule type="containsBlanks" dxfId="362" priority="130">
      <formula>LEN(TRIM(P68))=0</formula>
    </cfRule>
  </conditionalFormatting>
  <conditionalFormatting sqref="P72:P73">
    <cfRule type="notContainsBlanks" dxfId="361" priority="125">
      <formula>LEN(TRIM(P72))&gt;0</formula>
    </cfRule>
    <cfRule type="containsBlanks" dxfId="360" priority="126">
      <formula>LEN(TRIM(P72))=0</formula>
    </cfRule>
  </conditionalFormatting>
  <conditionalFormatting sqref="P75">
    <cfRule type="containsBlanks" dxfId="359" priority="122">
      <formula>LEN(TRIM(P75))=0</formula>
    </cfRule>
    <cfRule type="notContainsBlanks" dxfId="358" priority="121">
      <formula>LEN(TRIM(P75))&gt;0</formula>
    </cfRule>
  </conditionalFormatting>
  <conditionalFormatting sqref="P82:P84">
    <cfRule type="containsBlanks" dxfId="357" priority="120">
      <formula>LEN(TRIM(P82))=0</formula>
    </cfRule>
    <cfRule type="notContainsBlanks" dxfId="356" priority="119">
      <formula>LEN(TRIM(P82))&gt;0</formula>
    </cfRule>
  </conditionalFormatting>
  <conditionalFormatting sqref="P86:P88">
    <cfRule type="containsBlanks" dxfId="355" priority="112">
      <formula>LEN(TRIM(P86))=0</formula>
    </cfRule>
    <cfRule type="notContainsBlanks" dxfId="354" priority="111">
      <formula>LEN(TRIM(P86))&gt;0</formula>
    </cfRule>
  </conditionalFormatting>
  <conditionalFormatting sqref="P90:P91">
    <cfRule type="notContainsBlanks" dxfId="353" priority="2561">
      <formula>LEN(TRIM(P90))&gt;0</formula>
    </cfRule>
    <cfRule type="containsBlanks" dxfId="352" priority="2579">
      <formula>LEN(TRIM(P90))=0</formula>
    </cfRule>
  </conditionalFormatting>
  <conditionalFormatting sqref="P93:P95">
    <cfRule type="containsBlanks" dxfId="351" priority="104">
      <formula>LEN(TRIM(P93))=0</formula>
    </cfRule>
    <cfRule type="notContainsBlanks" dxfId="350" priority="103">
      <formula>LEN(TRIM(P93))&gt;0</formula>
    </cfRule>
  </conditionalFormatting>
  <conditionalFormatting sqref="P97">
    <cfRule type="containsBlanks" dxfId="349" priority="102">
      <formula>LEN(TRIM(P97))=0</formula>
    </cfRule>
    <cfRule type="notContainsBlanks" dxfId="348" priority="101">
      <formula>LEN(TRIM(P97))&gt;0</formula>
    </cfRule>
  </conditionalFormatting>
  <conditionalFormatting sqref="P100:P103">
    <cfRule type="notContainsBlanks" dxfId="347" priority="97">
      <formula>LEN(TRIM(P100))&gt;0</formula>
    </cfRule>
    <cfRule type="containsBlanks" dxfId="346" priority="98">
      <formula>LEN(TRIM(P100))=0</formula>
    </cfRule>
  </conditionalFormatting>
  <conditionalFormatting sqref="P105">
    <cfRule type="notContainsBlanks" dxfId="345" priority="90">
      <formula>LEN(TRIM(P105))&gt;0</formula>
    </cfRule>
    <cfRule type="containsBlanks" dxfId="344" priority="92">
      <formula>LEN(TRIM(P105))=0</formula>
    </cfRule>
  </conditionalFormatting>
  <conditionalFormatting sqref="P108:P109">
    <cfRule type="notContainsBlanks" dxfId="343" priority="89">
      <formula>LEN(TRIM(P108))&gt;0</formula>
    </cfRule>
    <cfRule type="containsBlanks" dxfId="342" priority="91">
      <formula>LEN(TRIM(P108))=0</formula>
    </cfRule>
  </conditionalFormatting>
  <conditionalFormatting sqref="P111">
    <cfRule type="notContainsBlanks" dxfId="341" priority="83">
      <formula>LEN(TRIM(P111))&gt;0</formula>
    </cfRule>
    <cfRule type="containsBlanks" dxfId="340" priority="84">
      <formula>LEN(TRIM(P111))=0</formula>
    </cfRule>
  </conditionalFormatting>
  <conditionalFormatting sqref="P114">
    <cfRule type="notContainsBlanks" dxfId="339" priority="81">
      <formula>LEN(TRIM(P114))&gt;0</formula>
    </cfRule>
    <cfRule type="containsBlanks" dxfId="338" priority="82">
      <formula>LEN(TRIM(P114))=0</formula>
    </cfRule>
  </conditionalFormatting>
  <conditionalFormatting sqref="P116">
    <cfRule type="containsBlanks" dxfId="337" priority="80">
      <formula>LEN(TRIM(P116))=0</formula>
    </cfRule>
    <cfRule type="notContainsBlanks" dxfId="336" priority="79">
      <formula>LEN(TRIM(P116))&gt;0</formula>
    </cfRule>
  </conditionalFormatting>
  <conditionalFormatting sqref="P118:P120">
    <cfRule type="notContainsBlanks" dxfId="335" priority="77">
      <formula>LEN(TRIM(P118))&gt;0</formula>
    </cfRule>
    <cfRule type="containsBlanks" dxfId="334" priority="78">
      <formula>LEN(TRIM(P118))=0</formula>
    </cfRule>
  </conditionalFormatting>
  <conditionalFormatting sqref="P122:P126">
    <cfRule type="notContainsBlanks" dxfId="333" priority="71">
      <formula>LEN(TRIM(P122))&gt;0</formula>
    </cfRule>
    <cfRule type="containsBlanks" dxfId="332" priority="72">
      <formula>LEN(TRIM(P122))=0</formula>
    </cfRule>
  </conditionalFormatting>
  <conditionalFormatting sqref="P128:P132">
    <cfRule type="notContainsBlanks" dxfId="331" priority="69">
      <formula>LEN(TRIM(P128))&gt;0</formula>
    </cfRule>
    <cfRule type="containsBlanks" dxfId="330" priority="70">
      <formula>LEN(TRIM(P128))=0</formula>
    </cfRule>
  </conditionalFormatting>
  <conditionalFormatting sqref="P134:P135">
    <cfRule type="containsBlanks" dxfId="329" priority="64">
      <formula>LEN(TRIM(P134))=0</formula>
    </cfRule>
    <cfRule type="notContainsBlanks" dxfId="328" priority="63">
      <formula>LEN(TRIM(P134))&gt;0</formula>
    </cfRule>
  </conditionalFormatting>
  <conditionalFormatting sqref="P137:P138">
    <cfRule type="notContainsBlanks" dxfId="327" priority="59">
      <formula>LEN(TRIM(P137))&gt;0</formula>
    </cfRule>
    <cfRule type="containsBlanks" dxfId="326" priority="60">
      <formula>LEN(TRIM(P137))=0</formula>
    </cfRule>
  </conditionalFormatting>
  <conditionalFormatting sqref="P140:P143">
    <cfRule type="notContainsBlanks" dxfId="325" priority="53">
      <formula>LEN(TRIM(P140))&gt;0</formula>
    </cfRule>
    <cfRule type="containsBlanks" dxfId="324" priority="54">
      <formula>LEN(TRIM(P140))=0</formula>
    </cfRule>
  </conditionalFormatting>
  <conditionalFormatting sqref="P146:P147">
    <cfRule type="containsBlanks" dxfId="323" priority="46">
      <formula>LEN(TRIM(P146))=0</formula>
    </cfRule>
    <cfRule type="notContainsBlanks" dxfId="322" priority="45">
      <formula>LEN(TRIM(P146))&gt;0</formula>
    </cfRule>
  </conditionalFormatting>
  <conditionalFormatting sqref="P149">
    <cfRule type="notContainsBlanks" dxfId="321" priority="41">
      <formula>LEN(TRIM(P149))&gt;0</formula>
    </cfRule>
    <cfRule type="containsBlanks" dxfId="320" priority="42">
      <formula>LEN(TRIM(P149))=0</formula>
    </cfRule>
  </conditionalFormatting>
  <conditionalFormatting sqref="P151">
    <cfRule type="notContainsBlanks" dxfId="319" priority="39">
      <formula>LEN(TRIM(P151))&gt;0</formula>
    </cfRule>
    <cfRule type="containsBlanks" dxfId="318" priority="40">
      <formula>LEN(TRIM(P151))=0</formula>
    </cfRule>
  </conditionalFormatting>
  <conditionalFormatting sqref="P153:P163">
    <cfRule type="notContainsBlanks" dxfId="317" priority="15">
      <formula>LEN(TRIM(P153))&gt;0</formula>
    </cfRule>
    <cfRule type="containsBlanks" dxfId="316" priority="16">
      <formula>LEN(TRIM(P153))=0</formula>
    </cfRule>
  </conditionalFormatting>
  <conditionalFormatting sqref="P165:P168">
    <cfRule type="containsBlanks" dxfId="315" priority="8">
      <formula>LEN(TRIM(P165))=0</formula>
    </cfRule>
    <cfRule type="notContainsBlanks" dxfId="314" priority="7">
      <formula>LEN(TRIM(P165))&gt;0</formula>
    </cfRule>
  </conditionalFormatting>
  <conditionalFormatting sqref="P170:P172">
    <cfRule type="containsBlanks" dxfId="313" priority="1064">
      <formula>LEN(TRIM(P170))=0</formula>
    </cfRule>
    <cfRule type="notContainsBlanks" dxfId="312" priority="1063">
      <formula>LEN(TRIM(P170))&gt;0</formula>
    </cfRule>
  </conditionalFormatting>
  <conditionalFormatting sqref="P176">
    <cfRule type="containsBlanks" dxfId="311" priority="2489">
      <formula>LEN(TRIM(P176))=0</formula>
    </cfRule>
    <cfRule type="notContainsBlanks" dxfId="310" priority="2488">
      <formula>LEN(TRIM(P176))&gt;0</formula>
    </cfRule>
  </conditionalFormatting>
  <conditionalFormatting sqref="R14:R18">
    <cfRule type="cellIs" dxfId="309" priority="620" operator="between">
      <formula>-5</formula>
      <formula>5</formula>
    </cfRule>
    <cfRule type="cellIs" dxfId="308" priority="618" operator="greaterThan">
      <formula>20</formula>
    </cfRule>
    <cfRule type="cellIs" dxfId="307" priority="619" operator="between">
      <formula>-20</formula>
      <formula>-5.01</formula>
    </cfRule>
    <cfRule type="cellIs" dxfId="306" priority="617" operator="between">
      <formula>5.01</formula>
      <formula>20</formula>
    </cfRule>
    <cfRule type="cellIs" dxfId="305" priority="616" operator="lessThan">
      <formula>-20</formula>
    </cfRule>
    <cfRule type="cellIs" dxfId="304" priority="615" operator="equal">
      <formula>0</formula>
    </cfRule>
    <cfRule type="containsBlanks" dxfId="303" priority="614">
      <formula>LEN(TRIM(R14))=0</formula>
    </cfRule>
  </conditionalFormatting>
  <conditionalFormatting sqref="R20:R21">
    <cfRule type="cellIs" dxfId="302" priority="653" operator="greaterThan">
      <formula>20</formula>
    </cfRule>
    <cfRule type="cellIs" dxfId="301" priority="655" operator="between">
      <formula>-5</formula>
      <formula>5</formula>
    </cfRule>
    <cfRule type="cellIs" dxfId="300" priority="654" operator="between">
      <formula>-20</formula>
      <formula>-5.01</formula>
    </cfRule>
    <cfRule type="cellIs" dxfId="299" priority="652" operator="between">
      <formula>5.01</formula>
      <formula>20</formula>
    </cfRule>
    <cfRule type="cellIs" dxfId="298" priority="651" operator="lessThan">
      <formula>-20</formula>
    </cfRule>
    <cfRule type="cellIs" dxfId="297" priority="650" operator="equal">
      <formula>0</formula>
    </cfRule>
    <cfRule type="containsBlanks" dxfId="296" priority="649">
      <formula>LEN(TRIM(R20))=0</formula>
    </cfRule>
  </conditionalFormatting>
  <conditionalFormatting sqref="R23:R26">
    <cfRule type="cellIs" dxfId="295" priority="669" operator="between">
      <formula>-5</formula>
      <formula>5</formula>
    </cfRule>
    <cfRule type="cellIs" dxfId="294" priority="668" operator="between">
      <formula>-20</formula>
      <formula>-5.01</formula>
    </cfRule>
    <cfRule type="cellIs" dxfId="293" priority="667" operator="greaterThan">
      <formula>20</formula>
    </cfRule>
    <cfRule type="cellIs" dxfId="292" priority="666" operator="between">
      <formula>5.01</formula>
      <formula>20</formula>
    </cfRule>
    <cfRule type="cellIs" dxfId="291" priority="665" operator="lessThan">
      <formula>-20</formula>
    </cfRule>
    <cfRule type="cellIs" dxfId="290" priority="664" operator="equal">
      <formula>0</formula>
    </cfRule>
    <cfRule type="containsBlanks" dxfId="289" priority="663">
      <formula>LEN(TRIM(R23))=0</formula>
    </cfRule>
  </conditionalFormatting>
  <conditionalFormatting sqref="R28">
    <cfRule type="cellIs" dxfId="288" priority="695" operator="greaterThan">
      <formula>20</formula>
    </cfRule>
    <cfRule type="containsBlanks" dxfId="287" priority="691">
      <formula>LEN(TRIM(R28))=0</formula>
    </cfRule>
    <cfRule type="cellIs" dxfId="286" priority="693" operator="lessThan">
      <formula>-20</formula>
    </cfRule>
    <cfRule type="cellIs" dxfId="285" priority="697" operator="between">
      <formula>-5</formula>
      <formula>5</formula>
    </cfRule>
    <cfRule type="cellIs" dxfId="284" priority="696" operator="between">
      <formula>-20</formula>
      <formula>-5.01</formula>
    </cfRule>
    <cfRule type="cellIs" dxfId="283" priority="694" operator="between">
      <formula>5.01</formula>
      <formula>20</formula>
    </cfRule>
    <cfRule type="cellIs" dxfId="282" priority="692" operator="equal">
      <formula>0</formula>
    </cfRule>
  </conditionalFormatting>
  <conditionalFormatting sqref="R31:R33">
    <cfRule type="cellIs" dxfId="281" priority="700" operator="lessThan">
      <formula>-20</formula>
    </cfRule>
    <cfRule type="cellIs" dxfId="280" priority="699" operator="equal">
      <formula>0</formula>
    </cfRule>
    <cfRule type="containsBlanks" dxfId="279" priority="698">
      <formula>LEN(TRIM(R31))=0</formula>
    </cfRule>
    <cfRule type="cellIs" dxfId="278" priority="702" operator="greaterThan">
      <formula>20</formula>
    </cfRule>
    <cfRule type="cellIs" dxfId="277" priority="704" operator="between">
      <formula>-5</formula>
      <formula>5</formula>
    </cfRule>
    <cfRule type="cellIs" dxfId="276" priority="703" operator="between">
      <formula>-20</formula>
      <formula>-5.01</formula>
    </cfRule>
    <cfRule type="cellIs" dxfId="275" priority="701" operator="between">
      <formula>5.01</formula>
      <formula>20</formula>
    </cfRule>
  </conditionalFormatting>
  <conditionalFormatting sqref="R35:R36">
    <cfRule type="cellIs" dxfId="274" priority="721" operator="lessThan">
      <formula>-20</formula>
    </cfRule>
    <cfRule type="cellIs" dxfId="273" priority="720" operator="equal">
      <formula>0</formula>
    </cfRule>
    <cfRule type="containsBlanks" dxfId="272" priority="719">
      <formula>LEN(TRIM(R35))=0</formula>
    </cfRule>
    <cfRule type="cellIs" dxfId="271" priority="725" operator="between">
      <formula>-5</formula>
      <formula>5</formula>
    </cfRule>
    <cfRule type="cellIs" dxfId="270" priority="724" operator="between">
      <formula>-20</formula>
      <formula>-5.01</formula>
    </cfRule>
    <cfRule type="cellIs" dxfId="269" priority="723" operator="greaterThan">
      <formula>20</formula>
    </cfRule>
    <cfRule type="cellIs" dxfId="268" priority="722" operator="between">
      <formula>5.01</formula>
      <formula>20</formula>
    </cfRule>
  </conditionalFormatting>
  <conditionalFormatting sqref="R38">
    <cfRule type="cellIs" dxfId="267" priority="735" operator="lessThan">
      <formula>-20</formula>
    </cfRule>
    <cfRule type="cellIs" dxfId="266" priority="736" operator="between">
      <formula>5.01</formula>
      <formula>20</formula>
    </cfRule>
    <cfRule type="containsBlanks" dxfId="265" priority="733">
      <formula>LEN(TRIM(R38))=0</formula>
    </cfRule>
    <cfRule type="cellIs" dxfId="264" priority="737" operator="greaterThan">
      <formula>20</formula>
    </cfRule>
    <cfRule type="cellIs" dxfId="263" priority="738" operator="between">
      <formula>-20</formula>
      <formula>-5.01</formula>
    </cfRule>
    <cfRule type="cellIs" dxfId="262" priority="739" operator="between">
      <formula>-5</formula>
      <formula>5</formula>
    </cfRule>
    <cfRule type="cellIs" dxfId="261" priority="734" operator="equal">
      <formula>0</formula>
    </cfRule>
  </conditionalFormatting>
  <conditionalFormatting sqref="R40:R45">
    <cfRule type="containsBlanks" dxfId="260" priority="740">
      <formula>LEN(TRIM(R40))=0</formula>
    </cfRule>
    <cfRule type="cellIs" dxfId="259" priority="741" operator="equal">
      <formula>0</formula>
    </cfRule>
    <cfRule type="cellIs" dxfId="258" priority="744" operator="greaterThan">
      <formula>20</formula>
    </cfRule>
    <cfRule type="cellIs" dxfId="257" priority="745" operator="between">
      <formula>-20</formula>
      <formula>-5.01</formula>
    </cfRule>
    <cfRule type="cellIs" dxfId="256" priority="742" operator="lessThan">
      <formula>-20</formula>
    </cfRule>
    <cfRule type="cellIs" dxfId="255" priority="746" operator="between">
      <formula>-5</formula>
      <formula>5</formula>
    </cfRule>
    <cfRule type="cellIs" dxfId="254" priority="743" operator="between">
      <formula>5.01</formula>
      <formula>20</formula>
    </cfRule>
  </conditionalFormatting>
  <conditionalFormatting sqref="R47:R48">
    <cfRule type="containsBlanks" dxfId="253" priority="782">
      <formula>LEN(TRIM(R47))=0</formula>
    </cfRule>
    <cfRule type="cellIs" dxfId="252" priority="788" operator="between">
      <formula>-5</formula>
      <formula>5</formula>
    </cfRule>
    <cfRule type="cellIs" dxfId="251" priority="787" operator="between">
      <formula>-20</formula>
      <formula>-5.01</formula>
    </cfRule>
    <cfRule type="cellIs" dxfId="250" priority="786" operator="greaterThan">
      <formula>20</formula>
    </cfRule>
    <cfRule type="cellIs" dxfId="249" priority="785" operator="between">
      <formula>5.01</formula>
      <formula>20</formula>
    </cfRule>
    <cfRule type="cellIs" dxfId="248" priority="784" operator="lessThan">
      <formula>-20</formula>
    </cfRule>
    <cfRule type="cellIs" dxfId="247" priority="783" operator="equal">
      <formula>0</formula>
    </cfRule>
  </conditionalFormatting>
  <conditionalFormatting sqref="R50:R51">
    <cfRule type="containsBlanks" dxfId="246" priority="796">
      <formula>LEN(TRIM(R50))=0</formula>
    </cfRule>
    <cfRule type="cellIs" dxfId="245" priority="797" operator="equal">
      <formula>0</formula>
    </cfRule>
    <cfRule type="cellIs" dxfId="244" priority="798" operator="lessThan">
      <formula>-20</formula>
    </cfRule>
    <cfRule type="cellIs" dxfId="243" priority="799" operator="between">
      <formula>5.01</formula>
      <formula>20</formula>
    </cfRule>
    <cfRule type="cellIs" dxfId="242" priority="800" operator="greaterThan">
      <formula>20</formula>
    </cfRule>
    <cfRule type="cellIs" dxfId="241" priority="801" operator="between">
      <formula>-20</formula>
      <formula>-5.01</formula>
    </cfRule>
    <cfRule type="cellIs" dxfId="240" priority="802" operator="between">
      <formula>-5</formula>
      <formula>5</formula>
    </cfRule>
  </conditionalFormatting>
  <conditionalFormatting sqref="R56:R59">
    <cfRule type="cellIs" dxfId="239" priority="812" operator="lessThan">
      <formula>-20</formula>
    </cfRule>
    <cfRule type="cellIs" dxfId="238" priority="816" operator="between">
      <formula>-5</formula>
      <formula>5</formula>
    </cfRule>
    <cfRule type="cellIs" dxfId="237" priority="811" operator="equal">
      <formula>0</formula>
    </cfRule>
    <cfRule type="cellIs" dxfId="236" priority="815" operator="between">
      <formula>-20</formula>
      <formula>-5.01</formula>
    </cfRule>
    <cfRule type="cellIs" dxfId="235" priority="814" operator="greaterThan">
      <formula>20</formula>
    </cfRule>
    <cfRule type="cellIs" dxfId="234" priority="813" operator="between">
      <formula>5.01</formula>
      <formula>20</formula>
    </cfRule>
    <cfRule type="containsBlanks" dxfId="233" priority="810">
      <formula>LEN(TRIM(R56))=0</formula>
    </cfRule>
  </conditionalFormatting>
  <conditionalFormatting sqref="R61">
    <cfRule type="cellIs" dxfId="232" priority="841" operator="between">
      <formula>5.01</formula>
      <formula>20</formula>
    </cfRule>
    <cfRule type="cellIs" dxfId="231" priority="842" operator="greaterThan">
      <formula>20</formula>
    </cfRule>
    <cfRule type="cellIs" dxfId="230" priority="843" operator="between">
      <formula>-20</formula>
      <formula>-5.01</formula>
    </cfRule>
    <cfRule type="cellIs" dxfId="229" priority="844" operator="between">
      <formula>-5</formula>
      <formula>5</formula>
    </cfRule>
    <cfRule type="containsBlanks" dxfId="228" priority="838">
      <formula>LEN(TRIM(R61))=0</formula>
    </cfRule>
    <cfRule type="cellIs" dxfId="227" priority="839" operator="equal">
      <formula>0</formula>
    </cfRule>
    <cfRule type="cellIs" dxfId="226" priority="840" operator="lessThan">
      <formula>-20</formula>
    </cfRule>
  </conditionalFormatting>
  <conditionalFormatting sqref="R64:R66">
    <cfRule type="cellIs" dxfId="225" priority="849" operator="greaterThan">
      <formula>20</formula>
    </cfRule>
    <cfRule type="cellIs" dxfId="224" priority="848" operator="between">
      <formula>5.01</formula>
      <formula>20</formula>
    </cfRule>
    <cfRule type="cellIs" dxfId="223" priority="847" operator="lessThan">
      <formula>-20</formula>
    </cfRule>
    <cfRule type="cellIs" dxfId="222" priority="846" operator="equal">
      <formula>0</formula>
    </cfRule>
    <cfRule type="containsBlanks" dxfId="221" priority="845">
      <formula>LEN(TRIM(R64))=0</formula>
    </cfRule>
    <cfRule type="cellIs" dxfId="220" priority="851" operator="between">
      <formula>-5</formula>
      <formula>5</formula>
    </cfRule>
    <cfRule type="cellIs" dxfId="219" priority="850" operator="between">
      <formula>-20</formula>
      <formula>-5.01</formula>
    </cfRule>
  </conditionalFormatting>
  <conditionalFormatting sqref="R68:R70">
    <cfRule type="cellIs" dxfId="218" priority="870" operator="greaterThan">
      <formula>20</formula>
    </cfRule>
    <cfRule type="cellIs" dxfId="217" priority="872" operator="between">
      <formula>-5</formula>
      <formula>5</formula>
    </cfRule>
    <cfRule type="cellIs" dxfId="216" priority="871" operator="between">
      <formula>-20</formula>
      <formula>-5.01</formula>
    </cfRule>
    <cfRule type="cellIs" dxfId="215" priority="869" operator="between">
      <formula>5.01</formula>
      <formula>20</formula>
    </cfRule>
    <cfRule type="cellIs" dxfId="214" priority="867" operator="equal">
      <formula>0</formula>
    </cfRule>
    <cfRule type="cellIs" dxfId="213" priority="868" operator="lessThan">
      <formula>-20</formula>
    </cfRule>
    <cfRule type="containsBlanks" dxfId="212" priority="866">
      <formula>LEN(TRIM(R68))=0</formula>
    </cfRule>
  </conditionalFormatting>
  <conditionalFormatting sqref="R72:R73">
    <cfRule type="cellIs" dxfId="211" priority="893" operator="between">
      <formula>-5</formula>
      <formula>5</formula>
    </cfRule>
    <cfRule type="cellIs" dxfId="210" priority="892" operator="between">
      <formula>-20</formula>
      <formula>-5.01</formula>
    </cfRule>
    <cfRule type="cellIs" dxfId="209" priority="891" operator="greaterThan">
      <formula>20</formula>
    </cfRule>
    <cfRule type="cellIs" dxfId="208" priority="890" operator="between">
      <formula>5.01</formula>
      <formula>20</formula>
    </cfRule>
    <cfRule type="cellIs" dxfId="207" priority="889" operator="lessThan">
      <formula>-20</formula>
    </cfRule>
    <cfRule type="cellIs" dxfId="206" priority="888" operator="equal">
      <formula>0</formula>
    </cfRule>
    <cfRule type="containsBlanks" dxfId="205" priority="887">
      <formula>LEN(TRIM(R72))=0</formula>
    </cfRule>
  </conditionalFormatting>
  <conditionalFormatting sqref="R75">
    <cfRule type="cellIs" dxfId="204" priority="612" operator="between">
      <formula>-20</formula>
      <formula>-5.01</formula>
    </cfRule>
    <cfRule type="cellIs" dxfId="203" priority="611" operator="greaterThan">
      <formula>20</formula>
    </cfRule>
    <cfRule type="cellIs" dxfId="202" priority="610" operator="between">
      <formula>5.01</formula>
      <formula>20</formula>
    </cfRule>
    <cfRule type="cellIs" dxfId="201" priority="609" operator="lessThan">
      <formula>-20</formula>
    </cfRule>
    <cfRule type="cellIs" dxfId="200" priority="608" operator="equal">
      <formula>0</formula>
    </cfRule>
    <cfRule type="containsBlanks" dxfId="199" priority="607">
      <formula>LEN(TRIM(R75))=0</formula>
    </cfRule>
    <cfRule type="cellIs" dxfId="198" priority="613" operator="between">
      <formula>-5</formula>
      <formula>5</formula>
    </cfRule>
  </conditionalFormatting>
  <conditionalFormatting sqref="R82:R84">
    <cfRule type="cellIs" dxfId="197" priority="587" operator="equal">
      <formula>0</formula>
    </cfRule>
    <cfRule type="cellIs" dxfId="196" priority="588" operator="lessThan">
      <formula>-20</formula>
    </cfRule>
    <cfRule type="cellIs" dxfId="195" priority="589" operator="between">
      <formula>5.01</formula>
      <formula>20</formula>
    </cfRule>
    <cfRule type="cellIs" dxfId="194" priority="590" operator="greaterThan">
      <formula>20</formula>
    </cfRule>
    <cfRule type="cellIs" dxfId="193" priority="591" operator="between">
      <formula>-20</formula>
      <formula>-5.01</formula>
    </cfRule>
    <cfRule type="cellIs" dxfId="192" priority="592" operator="between">
      <formula>-5</formula>
      <formula>5</formula>
    </cfRule>
    <cfRule type="containsBlanks" dxfId="191" priority="586">
      <formula>LEN(TRIM(R82))=0</formula>
    </cfRule>
  </conditionalFormatting>
  <conditionalFormatting sqref="R86:R88">
    <cfRule type="cellIs" dxfId="190" priority="568" operator="between">
      <formula>5.01</formula>
      <formula>20</formula>
    </cfRule>
    <cfRule type="cellIs" dxfId="189" priority="569" operator="greaterThan">
      <formula>20</formula>
    </cfRule>
    <cfRule type="cellIs" dxfId="188" priority="570" operator="between">
      <formula>-20</formula>
      <formula>-5.01</formula>
    </cfRule>
    <cfRule type="cellIs" dxfId="187" priority="571" operator="between">
      <formula>-5</formula>
      <formula>5</formula>
    </cfRule>
    <cfRule type="cellIs" dxfId="186" priority="567" operator="lessThan">
      <formula>-20</formula>
    </cfRule>
    <cfRule type="containsBlanks" dxfId="185" priority="565">
      <formula>LEN(TRIM(R86))=0</formula>
    </cfRule>
    <cfRule type="cellIs" dxfId="184" priority="566" operator="equal">
      <formula>0</formula>
    </cfRule>
  </conditionalFormatting>
  <conditionalFormatting sqref="R90:R91">
    <cfRule type="cellIs" dxfId="183" priority="557" operator="between">
      <formula>-5</formula>
      <formula>5</formula>
    </cfRule>
    <cfRule type="cellIs" dxfId="182" priority="555" operator="greaterThan">
      <formula>20</formula>
    </cfRule>
    <cfRule type="containsBlanks" dxfId="181" priority="551">
      <formula>LEN(TRIM(R90))=0</formula>
    </cfRule>
    <cfRule type="cellIs" dxfId="180" priority="552" operator="equal">
      <formula>0</formula>
    </cfRule>
    <cfRule type="cellIs" dxfId="179" priority="553" operator="lessThan">
      <formula>-20</formula>
    </cfRule>
    <cfRule type="cellIs" dxfId="178" priority="554" operator="between">
      <formula>5.01</formula>
      <formula>20</formula>
    </cfRule>
    <cfRule type="cellIs" dxfId="177" priority="556" operator="between">
      <formula>-20</formula>
      <formula>-5.01</formula>
    </cfRule>
  </conditionalFormatting>
  <conditionalFormatting sqref="R93">
    <cfRule type="containsBlanks" dxfId="176" priority="544">
      <formula>LEN(TRIM(R93))=0</formula>
    </cfRule>
    <cfRule type="cellIs" dxfId="175" priority="545" operator="equal">
      <formula>0</formula>
    </cfRule>
    <cfRule type="cellIs" dxfId="174" priority="547" operator="between">
      <formula>5.01</formula>
      <formula>20</formula>
    </cfRule>
    <cfRule type="cellIs" dxfId="173" priority="548" operator="greaterThan">
      <formula>20</formula>
    </cfRule>
    <cfRule type="cellIs" dxfId="172" priority="549" operator="between">
      <formula>-20</formula>
      <formula>-5.01</formula>
    </cfRule>
    <cfRule type="cellIs" dxfId="171" priority="550" operator="between">
      <formula>-5</formula>
      <formula>5</formula>
    </cfRule>
    <cfRule type="cellIs" dxfId="170" priority="546" operator="lessThan">
      <formula>-20</formula>
    </cfRule>
  </conditionalFormatting>
  <conditionalFormatting sqref="R97">
    <cfRule type="cellIs" dxfId="169" priority="541" operator="greaterThan">
      <formula>20</formula>
    </cfRule>
    <cfRule type="cellIs" dxfId="168" priority="542" operator="between">
      <formula>-20</formula>
      <formula>-5.01</formula>
    </cfRule>
    <cfRule type="cellIs" dxfId="167" priority="543" operator="between">
      <formula>-5</formula>
      <formula>5</formula>
    </cfRule>
    <cfRule type="containsBlanks" dxfId="166" priority="537">
      <formula>LEN(TRIM(R97))=0</formula>
    </cfRule>
    <cfRule type="cellIs" dxfId="165" priority="538" operator="equal">
      <formula>0</formula>
    </cfRule>
    <cfRule type="cellIs" dxfId="164" priority="539" operator="lessThan">
      <formula>-20</formula>
    </cfRule>
    <cfRule type="cellIs" dxfId="163" priority="540" operator="between">
      <formula>5.01</formula>
      <formula>20</formula>
    </cfRule>
  </conditionalFormatting>
  <conditionalFormatting sqref="R100:R103">
    <cfRule type="cellIs" dxfId="162" priority="506" operator="greaterThan">
      <formula>20</formula>
    </cfRule>
    <cfRule type="cellIs" dxfId="161" priority="508" operator="between">
      <formula>-5</formula>
      <formula>5</formula>
    </cfRule>
    <cfRule type="cellIs" dxfId="160" priority="507" operator="between">
      <formula>-20</formula>
      <formula>-5.01</formula>
    </cfRule>
    <cfRule type="cellIs" dxfId="159" priority="505" operator="between">
      <formula>5.01</formula>
      <formula>20</formula>
    </cfRule>
    <cfRule type="cellIs" dxfId="158" priority="504" operator="lessThan">
      <formula>-20</formula>
    </cfRule>
    <cfRule type="containsBlanks" dxfId="157" priority="502">
      <formula>LEN(TRIM(R100))=0</formula>
    </cfRule>
    <cfRule type="cellIs" dxfId="156" priority="503" operator="equal">
      <formula>0</formula>
    </cfRule>
  </conditionalFormatting>
  <conditionalFormatting sqref="R105">
    <cfRule type="cellIs" dxfId="155" priority="497" operator="lessThan">
      <formula>-20</formula>
    </cfRule>
    <cfRule type="cellIs" dxfId="154" priority="498" operator="between">
      <formula>5.01</formula>
      <formula>20</formula>
    </cfRule>
    <cfRule type="cellIs" dxfId="153" priority="499" operator="greaterThan">
      <formula>20</formula>
    </cfRule>
    <cfRule type="cellIs" dxfId="152" priority="500" operator="between">
      <formula>-20</formula>
      <formula>-5.01</formula>
    </cfRule>
    <cfRule type="cellIs" dxfId="151" priority="501" operator="between">
      <formula>-5</formula>
      <formula>5</formula>
    </cfRule>
    <cfRule type="containsBlanks" dxfId="150" priority="495">
      <formula>LEN(TRIM(R105))=0</formula>
    </cfRule>
    <cfRule type="cellIs" dxfId="149" priority="496" operator="equal">
      <formula>0</formula>
    </cfRule>
  </conditionalFormatting>
  <conditionalFormatting sqref="R108:R109">
    <cfRule type="cellIs" dxfId="148" priority="486" operator="between">
      <formula>-20</formula>
      <formula>-5.01</formula>
    </cfRule>
    <cfRule type="containsBlanks" dxfId="147" priority="481">
      <formula>LEN(TRIM(R108))=0</formula>
    </cfRule>
    <cfRule type="cellIs" dxfId="146" priority="482" operator="equal">
      <formula>0</formula>
    </cfRule>
    <cfRule type="cellIs" dxfId="145" priority="483" operator="lessThan">
      <formula>-20</formula>
    </cfRule>
    <cfRule type="cellIs" dxfId="144" priority="484" operator="between">
      <formula>5.01</formula>
      <formula>20</formula>
    </cfRule>
    <cfRule type="cellIs" dxfId="143" priority="485" operator="greaterThan">
      <formula>20</formula>
    </cfRule>
    <cfRule type="cellIs" dxfId="142" priority="487" operator="between">
      <formula>-5</formula>
      <formula>5</formula>
    </cfRule>
  </conditionalFormatting>
  <conditionalFormatting sqref="R111">
    <cfRule type="containsBlanks" dxfId="141" priority="474">
      <formula>LEN(TRIM(R111))=0</formula>
    </cfRule>
    <cfRule type="cellIs" dxfId="140" priority="475" operator="equal">
      <formula>0</formula>
    </cfRule>
    <cfRule type="cellIs" dxfId="139" priority="476" operator="lessThan">
      <formula>-20</formula>
    </cfRule>
    <cfRule type="cellIs" dxfId="138" priority="477" operator="between">
      <formula>5.01</formula>
      <formula>20</formula>
    </cfRule>
    <cfRule type="cellIs" dxfId="137" priority="478" operator="greaterThan">
      <formula>20</formula>
    </cfRule>
    <cfRule type="cellIs" dxfId="136" priority="480" operator="between">
      <formula>-5</formula>
      <formula>5</formula>
    </cfRule>
    <cfRule type="cellIs" dxfId="135" priority="479" operator="between">
      <formula>-20</formula>
      <formula>-5.01</formula>
    </cfRule>
  </conditionalFormatting>
  <conditionalFormatting sqref="R114">
    <cfRule type="cellIs" dxfId="134" priority="472" operator="between">
      <formula>-20</formula>
      <formula>-5.01</formula>
    </cfRule>
    <cfRule type="cellIs" dxfId="133" priority="473" operator="between">
      <formula>-5</formula>
      <formula>5</formula>
    </cfRule>
    <cfRule type="cellIs" dxfId="132" priority="470" operator="between">
      <formula>5.01</formula>
      <formula>20</formula>
    </cfRule>
    <cfRule type="cellIs" dxfId="131" priority="471" operator="greaterThan">
      <formula>20</formula>
    </cfRule>
    <cfRule type="cellIs" dxfId="130" priority="469" operator="lessThan">
      <formula>-20</formula>
    </cfRule>
    <cfRule type="containsBlanks" dxfId="129" priority="467">
      <formula>LEN(TRIM(R114))=0</formula>
    </cfRule>
    <cfRule type="cellIs" dxfId="128" priority="468" operator="equal">
      <formula>0</formula>
    </cfRule>
  </conditionalFormatting>
  <conditionalFormatting sqref="R116">
    <cfRule type="containsBlanks" dxfId="127" priority="460">
      <formula>LEN(TRIM(R116))=0</formula>
    </cfRule>
    <cfRule type="cellIs" dxfId="126" priority="461" operator="equal">
      <formula>0</formula>
    </cfRule>
    <cfRule type="cellIs" dxfId="125" priority="462" operator="lessThan">
      <formula>-20</formula>
    </cfRule>
    <cfRule type="cellIs" dxfId="124" priority="463" operator="between">
      <formula>5.01</formula>
      <formula>20</formula>
    </cfRule>
    <cfRule type="cellIs" dxfId="123" priority="464" operator="greaterThan">
      <formula>20</formula>
    </cfRule>
    <cfRule type="cellIs" dxfId="122" priority="465" operator="between">
      <formula>-20</formula>
      <formula>-5.01</formula>
    </cfRule>
    <cfRule type="cellIs" dxfId="121" priority="466" operator="between">
      <formula>-5</formula>
      <formula>5</formula>
    </cfRule>
  </conditionalFormatting>
  <conditionalFormatting sqref="R118">
    <cfRule type="cellIs" dxfId="120" priority="458" operator="between">
      <formula>-20</formula>
      <formula>-5.01</formula>
    </cfRule>
    <cfRule type="cellIs" dxfId="119" priority="457" operator="greaterThan">
      <formula>20</formula>
    </cfRule>
    <cfRule type="cellIs" dxfId="118" priority="456" operator="between">
      <formula>5.01</formula>
      <formula>20</formula>
    </cfRule>
    <cfRule type="cellIs" dxfId="117" priority="459" operator="between">
      <formula>-5</formula>
      <formula>5</formula>
    </cfRule>
    <cfRule type="containsBlanks" dxfId="116" priority="453">
      <formula>LEN(TRIM(R118))=0</formula>
    </cfRule>
    <cfRule type="cellIs" dxfId="115" priority="454" operator="equal">
      <formula>0</formula>
    </cfRule>
    <cfRule type="cellIs" dxfId="114" priority="455" operator="lessThan">
      <formula>-20</formula>
    </cfRule>
  </conditionalFormatting>
  <conditionalFormatting sqref="R120">
    <cfRule type="cellIs" dxfId="113" priority="449" operator="between">
      <formula>5.01</formula>
      <formula>20</formula>
    </cfRule>
    <cfRule type="cellIs" dxfId="112" priority="447" operator="equal">
      <formula>0</formula>
    </cfRule>
    <cfRule type="containsBlanks" dxfId="111" priority="446">
      <formula>LEN(TRIM(R120))=0</formula>
    </cfRule>
    <cfRule type="cellIs" dxfId="110" priority="448" operator="lessThan">
      <formula>-20</formula>
    </cfRule>
    <cfRule type="cellIs" dxfId="109" priority="450" operator="greaterThan">
      <formula>20</formula>
    </cfRule>
    <cfRule type="cellIs" dxfId="108" priority="451" operator="between">
      <formula>-20</formula>
      <formula>-5.01</formula>
    </cfRule>
    <cfRule type="cellIs" dxfId="107" priority="452" operator="between">
      <formula>-5</formula>
      <formula>5</formula>
    </cfRule>
  </conditionalFormatting>
  <conditionalFormatting sqref="R122">
    <cfRule type="cellIs" dxfId="106" priority="438" operator="between">
      <formula>-5</formula>
      <formula>5</formula>
    </cfRule>
    <cfRule type="containsBlanks" dxfId="105" priority="432">
      <formula>LEN(TRIM(R122))=0</formula>
    </cfRule>
    <cfRule type="cellIs" dxfId="104" priority="436" operator="greaterThan">
      <formula>20</formula>
    </cfRule>
    <cfRule type="cellIs" dxfId="103" priority="437" operator="between">
      <formula>-20</formula>
      <formula>-5.01</formula>
    </cfRule>
    <cfRule type="cellIs" dxfId="102" priority="434" operator="lessThan">
      <formula>-20</formula>
    </cfRule>
    <cfRule type="cellIs" dxfId="101" priority="433" operator="equal">
      <formula>0</formula>
    </cfRule>
    <cfRule type="cellIs" dxfId="100" priority="435" operator="between">
      <formula>5.01</formula>
      <formula>20</formula>
    </cfRule>
  </conditionalFormatting>
  <conditionalFormatting sqref="R126">
    <cfRule type="containsBlanks" dxfId="99" priority="439">
      <formula>LEN(TRIM(R126))=0</formula>
    </cfRule>
    <cfRule type="cellIs" dxfId="98" priority="442" operator="between">
      <formula>5.01</formula>
      <formula>20</formula>
    </cfRule>
    <cfRule type="cellIs" dxfId="97" priority="444" operator="between">
      <formula>-20</formula>
      <formula>-5.01</formula>
    </cfRule>
    <cfRule type="cellIs" dxfId="96" priority="445" operator="between">
      <formula>-5</formula>
      <formula>5</formula>
    </cfRule>
    <cfRule type="cellIs" dxfId="95" priority="441" operator="lessThan">
      <formula>-20</formula>
    </cfRule>
    <cfRule type="cellIs" dxfId="94" priority="440" operator="equal">
      <formula>0</formula>
    </cfRule>
    <cfRule type="cellIs" dxfId="93" priority="443" operator="greaterThan">
      <formula>20</formula>
    </cfRule>
  </conditionalFormatting>
  <conditionalFormatting sqref="R128">
    <cfRule type="cellIs" dxfId="92" priority="427" operator="lessThan">
      <formula>-20</formula>
    </cfRule>
    <cfRule type="cellIs" dxfId="91" priority="426" operator="equal">
      <formula>0</formula>
    </cfRule>
    <cfRule type="containsBlanks" dxfId="90" priority="425">
      <formula>LEN(TRIM(R128))=0</formula>
    </cfRule>
    <cfRule type="cellIs" dxfId="89" priority="431" operator="between">
      <formula>-5</formula>
      <formula>5</formula>
    </cfRule>
    <cfRule type="cellIs" dxfId="88" priority="430" operator="between">
      <formula>-20</formula>
      <formula>-5.01</formula>
    </cfRule>
    <cfRule type="cellIs" dxfId="87" priority="429" operator="greaterThan">
      <formula>20</formula>
    </cfRule>
    <cfRule type="cellIs" dxfId="86" priority="428" operator="between">
      <formula>5.01</formula>
      <formula>20</formula>
    </cfRule>
  </conditionalFormatting>
  <conditionalFormatting sqref="R134:R135">
    <cfRule type="cellIs" dxfId="85" priority="417" operator="between">
      <formula>-5</formula>
      <formula>5</formula>
    </cfRule>
    <cfRule type="cellIs" dxfId="84" priority="416" operator="between">
      <formula>-20</formula>
      <formula>-5.01</formula>
    </cfRule>
    <cfRule type="cellIs" dxfId="83" priority="415" operator="greaterThan">
      <formula>20</formula>
    </cfRule>
    <cfRule type="cellIs" dxfId="82" priority="414" operator="between">
      <formula>5.01</formula>
      <formula>20</formula>
    </cfRule>
    <cfRule type="cellIs" dxfId="81" priority="413" operator="lessThan">
      <formula>-20</formula>
    </cfRule>
    <cfRule type="cellIs" dxfId="80" priority="412" operator="equal">
      <formula>0</formula>
    </cfRule>
    <cfRule type="containsBlanks" dxfId="79" priority="411">
      <formula>LEN(TRIM(R134))=0</formula>
    </cfRule>
  </conditionalFormatting>
  <conditionalFormatting sqref="R137:R138">
    <cfRule type="cellIs" dxfId="78" priority="403" operator="between">
      <formula>-5</formula>
      <formula>5</formula>
    </cfRule>
    <cfRule type="cellIs" dxfId="77" priority="402" operator="between">
      <formula>-20</formula>
      <formula>-5.01</formula>
    </cfRule>
    <cfRule type="cellIs" dxfId="76" priority="401" operator="greaterThan">
      <formula>20</formula>
    </cfRule>
    <cfRule type="cellIs" dxfId="75" priority="400" operator="between">
      <formula>5.01</formula>
      <formula>20</formula>
    </cfRule>
    <cfRule type="cellIs" dxfId="74" priority="399" operator="lessThan">
      <formula>-20</formula>
    </cfRule>
    <cfRule type="cellIs" dxfId="73" priority="398" operator="equal">
      <formula>0</formula>
    </cfRule>
    <cfRule type="containsBlanks" dxfId="72" priority="397">
      <formula>LEN(TRIM(R137))=0</formula>
    </cfRule>
  </conditionalFormatting>
  <conditionalFormatting sqref="R140">
    <cfRule type="cellIs" dxfId="71" priority="392" operator="lessThan">
      <formula>-20</formula>
    </cfRule>
    <cfRule type="cellIs" dxfId="70" priority="391" operator="equal">
      <formula>0</formula>
    </cfRule>
    <cfRule type="containsBlanks" dxfId="69" priority="390">
      <formula>LEN(TRIM(R140))=0</formula>
    </cfRule>
    <cfRule type="cellIs" dxfId="68" priority="396" operator="between">
      <formula>-5</formula>
      <formula>5</formula>
    </cfRule>
    <cfRule type="cellIs" dxfId="67" priority="395" operator="between">
      <formula>-20</formula>
      <formula>-5.01</formula>
    </cfRule>
    <cfRule type="cellIs" dxfId="66" priority="394" operator="greaterThan">
      <formula>20</formula>
    </cfRule>
    <cfRule type="cellIs" dxfId="65" priority="393" operator="between">
      <formula>5.01</formula>
      <formula>20</formula>
    </cfRule>
  </conditionalFormatting>
  <conditionalFormatting sqref="R142:R143">
    <cfRule type="cellIs" dxfId="64" priority="382" operator="between">
      <formula>-5</formula>
      <formula>5</formula>
    </cfRule>
    <cfRule type="cellIs" dxfId="63" priority="381" operator="between">
      <formula>-20</formula>
      <formula>-5.01</formula>
    </cfRule>
    <cfRule type="cellIs" dxfId="62" priority="380" operator="greaterThan">
      <formula>20</formula>
    </cfRule>
    <cfRule type="cellIs" dxfId="61" priority="379" operator="between">
      <formula>5.01</formula>
      <formula>20</formula>
    </cfRule>
    <cfRule type="cellIs" dxfId="60" priority="378" operator="lessThan">
      <formula>-20</formula>
    </cfRule>
    <cfRule type="cellIs" dxfId="59" priority="377" operator="equal">
      <formula>0</formula>
    </cfRule>
    <cfRule type="containsBlanks" dxfId="58" priority="376">
      <formula>LEN(TRIM(R142))=0</formula>
    </cfRule>
  </conditionalFormatting>
  <conditionalFormatting sqref="R146">
    <cfRule type="cellIs" dxfId="57" priority="375" operator="between">
      <formula>-5</formula>
      <formula>5</formula>
    </cfRule>
  </conditionalFormatting>
  <conditionalFormatting sqref="R146:R147">
    <cfRule type="cellIs" dxfId="56" priority="366" operator="lessThan">
      <formula>-20</formula>
    </cfRule>
    <cfRule type="cellIs" dxfId="55" priority="365" operator="between">
      <formula>5.01</formula>
      <formula>20</formula>
    </cfRule>
    <cfRule type="containsBlanks" dxfId="54" priority="362">
      <formula>LEN(TRIM(R146))=0</formula>
    </cfRule>
    <cfRule type="cellIs" dxfId="53" priority="374" operator="between">
      <formula>-20</formula>
      <formula>-5.01</formula>
    </cfRule>
    <cfRule type="cellIs" dxfId="52" priority="373" operator="greaterThan">
      <formula>20</formula>
    </cfRule>
    <cfRule type="cellIs" dxfId="51" priority="367" operator="equal">
      <formula>0</formula>
    </cfRule>
  </conditionalFormatting>
  <conditionalFormatting sqref="R147">
    <cfRule type="cellIs" dxfId="50" priority="368" operator="between">
      <formula>-5</formula>
      <formula>5</formula>
    </cfRule>
  </conditionalFormatting>
  <conditionalFormatting sqref="R149">
    <cfRule type="cellIs" dxfId="49" priority="361" operator="between">
      <formula>-5</formula>
      <formula>5</formula>
    </cfRule>
    <cfRule type="cellIs" dxfId="48" priority="360" operator="between">
      <formula>-20</formula>
      <formula>-5.01</formula>
    </cfRule>
    <cfRule type="cellIs" dxfId="47" priority="359" operator="greaterThan">
      <formula>20</formula>
    </cfRule>
    <cfRule type="cellIs" dxfId="46" priority="358" operator="between">
      <formula>5.01</formula>
      <formula>20</formula>
    </cfRule>
    <cfRule type="cellIs" dxfId="45" priority="357" operator="lessThan">
      <formula>-20</formula>
    </cfRule>
    <cfRule type="containsBlanks" dxfId="44" priority="355">
      <formula>LEN(TRIM(R149))=0</formula>
    </cfRule>
    <cfRule type="cellIs" dxfId="43" priority="356" operator="equal">
      <formula>0</formula>
    </cfRule>
  </conditionalFormatting>
  <conditionalFormatting sqref="R151">
    <cfRule type="cellIs" dxfId="42" priority="351" operator="equal">
      <formula>0</formula>
    </cfRule>
    <cfRule type="cellIs" dxfId="41" priority="350" operator="lessThan">
      <formula>-20</formula>
    </cfRule>
    <cfRule type="cellIs" dxfId="40" priority="349" operator="between">
      <formula>5.01</formula>
      <formula>20</formula>
    </cfRule>
    <cfRule type="containsBlanks" dxfId="39" priority="348">
      <formula>LEN(TRIM(R151))=0</formula>
    </cfRule>
    <cfRule type="cellIs" dxfId="38" priority="352" operator="between">
      <formula>-5</formula>
      <formula>5</formula>
    </cfRule>
  </conditionalFormatting>
  <conditionalFormatting sqref="R153:R163">
    <cfRule type="cellIs" dxfId="37" priority="268" operator="between">
      <formula>-5</formula>
      <formula>5</formula>
    </cfRule>
    <cfRule type="cellIs" dxfId="36" priority="267" operator="equal">
      <formula>0</formula>
    </cfRule>
    <cfRule type="cellIs" dxfId="35" priority="266" operator="lessThan">
      <formula>-20</formula>
    </cfRule>
    <cfRule type="cellIs" dxfId="34" priority="265" operator="between">
      <formula>5.01</formula>
      <formula>20</formula>
    </cfRule>
    <cfRule type="containsBlanks" dxfId="33" priority="264">
      <formula>LEN(TRIM(R153))=0</formula>
    </cfRule>
    <cfRule type="cellIs" dxfId="32" priority="2633" operator="greaterThan">
      <formula>20</formula>
    </cfRule>
    <cfRule type="cellIs" dxfId="31" priority="2634" operator="between">
      <formula>-20</formula>
      <formula>-5.01</formula>
    </cfRule>
  </conditionalFormatting>
  <conditionalFormatting sqref="R165:R168">
    <cfRule type="cellIs" dxfId="30" priority="240" operator="between">
      <formula>-5</formula>
      <formula>5</formula>
    </cfRule>
    <cfRule type="cellIs" dxfId="29" priority="239" operator="equal">
      <formula>0</formula>
    </cfRule>
    <cfRule type="cellIs" dxfId="28" priority="238" operator="lessThan">
      <formula>-20</formula>
    </cfRule>
    <cfRule type="cellIs" dxfId="27" priority="237" operator="between">
      <formula>5.01</formula>
      <formula>20</formula>
    </cfRule>
    <cfRule type="containsBlanks" dxfId="26" priority="236">
      <formula>LEN(TRIM(R165))=0</formula>
    </cfRule>
    <cfRule type="cellIs" dxfId="25" priority="2655" operator="greaterThan">
      <formula>20</formula>
    </cfRule>
    <cfRule type="cellIs" dxfId="24" priority="2656" operator="between">
      <formula>-20</formula>
      <formula>-5.01</formula>
    </cfRule>
  </conditionalFormatting>
  <conditionalFormatting sqref="R170:R172">
    <cfRule type="cellIs" dxfId="23" priority="216" operator="between">
      <formula>5.01</formula>
      <formula>20</formula>
    </cfRule>
    <cfRule type="containsBlanks" dxfId="22" priority="215">
      <formula>LEN(TRIM(R170))=0</formula>
    </cfRule>
    <cfRule type="cellIs" dxfId="21" priority="218" operator="equal">
      <formula>0</formula>
    </cfRule>
    <cfRule type="cellIs" dxfId="20" priority="219" operator="between">
      <formula>-5</formula>
      <formula>5</formula>
    </cfRule>
    <cfRule type="cellIs" dxfId="19" priority="217" operator="lessThan">
      <formula>-20</formula>
    </cfRule>
    <cfRule type="cellIs" dxfId="18" priority="2663" operator="greaterThan">
      <formula>20</formula>
    </cfRule>
    <cfRule type="cellIs" dxfId="17" priority="2664" operator="between">
      <formula>-20</formula>
      <formula>-5.01</formula>
    </cfRule>
  </conditionalFormatting>
  <conditionalFormatting sqref="R176:R179">
    <cfRule type="cellIs" dxfId="16" priority="205" operator="between">
      <formula>-5</formula>
      <formula>5</formula>
    </cfRule>
    <cfRule type="cellIs" dxfId="15" priority="204" operator="equal">
      <formula>0</formula>
    </cfRule>
    <cfRule type="cellIs" dxfId="14" priority="203" operator="lessThan">
      <formula>-20</formula>
    </cfRule>
    <cfRule type="cellIs" dxfId="13" priority="202" operator="between">
      <formula>5.01</formula>
      <formula>20</formula>
    </cfRule>
    <cfRule type="containsBlanks" dxfId="12" priority="201">
      <formula>LEN(TRIM(R176))=0</formula>
    </cfRule>
  </conditionalFormatting>
  <dataValidations count="2">
    <dataValidation type="list" allowBlank="1" showInputMessage="1" showErrorMessage="1" sqref="M14:M172" xr:uid="{C0E49394-2006-4A45-9267-4079E46AB540}">
      <formula1>"nicht berücksichtigt,SOLL = IST"</formula1>
    </dataValidation>
    <dataValidation type="custom" allowBlank="1" showInputMessage="1" showErrorMessage="1" sqref="E9" xr:uid="{2CAF68F1-10FE-4ACC-83F0-CAECE0D6BAA7}">
      <formula1>ISBLANK(E9)=TRUE</formula1>
    </dataValidation>
  </dataValidations>
  <pageMargins left="0.70866141732283472" right="0.70866141732283472" top="0.78740157480314965" bottom="0.78740157480314965" header="0.31496062992125984" footer="0.31496062992125984"/>
  <pageSetup paperSize="8" scale="73" fitToHeight="0" orientation="landscape" verticalDpi="0" r:id="rId1"/>
  <headerFooter>
    <oddFooter>&amp;LEmpfehlungen zur Stellenausstattung - Personalbedarfsanalyse mittels Kennzahlen für kreisangehörige Kommunen mit mehr als 10.000 Einwohnern&amp;CSächsischer Rechnungshof&amp;RSeite &amp;P von &amp;N</oddFooter>
  </headerFooter>
  <rowBreaks count="3" manualBreakCount="3">
    <brk id="22" min="1" max="18" man="1"/>
    <brk id="121" min="1" max="18" man="1"/>
    <brk id="139" min="1" max="18" man="1"/>
  </rowBreaks>
  <ignoredErrors>
    <ignoredError sqref="N24 N97 N122 N143 N40 N154 N51" unlockedFormula="1"/>
    <ignoredError sqref="B61:B63 B83:B84" twoDigitTextYea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A7BE-273D-4D93-9677-2AAF2C337AA4}">
  <sheetPr>
    <tabColor rgb="FF005132"/>
    <pageSetUpPr fitToPage="1"/>
  </sheetPr>
  <dimension ref="A1:L51"/>
  <sheetViews>
    <sheetView showGridLines="0" workbookViewId="0">
      <selection activeCell="A2" sqref="A2"/>
    </sheetView>
  </sheetViews>
  <sheetFormatPr baseColWidth="10" defaultRowHeight="15" x14ac:dyDescent="0.25"/>
  <cols>
    <col min="1" max="1" width="3.28515625" style="300" customWidth="1"/>
    <col min="2" max="2" width="20.28515625" style="300" customWidth="1"/>
    <col min="3" max="3" width="3.7109375" style="300" customWidth="1"/>
    <col min="4" max="4" width="58" style="300" customWidth="1"/>
    <col min="5" max="9" width="13.7109375" style="300" customWidth="1"/>
    <col min="10" max="10" width="16.85546875" style="301" bestFit="1" customWidth="1"/>
    <col min="11" max="11" width="14.7109375" style="300" customWidth="1"/>
  </cols>
  <sheetData>
    <row r="1" spans="1:12" s="292" customFormat="1" ht="5.0999999999999996" customHeight="1" x14ac:dyDescent="0.2">
      <c r="A1" s="286"/>
      <c r="B1" s="287"/>
      <c r="C1" s="288"/>
      <c r="D1" s="286"/>
      <c r="E1" s="286"/>
      <c r="F1" s="286"/>
      <c r="G1" s="286"/>
      <c r="H1" s="288"/>
      <c r="I1" s="288"/>
      <c r="J1" s="289"/>
      <c r="K1" s="290"/>
    </row>
    <row r="2" spans="1:12" s="292" customFormat="1" ht="26.25" x14ac:dyDescent="0.2">
      <c r="A2" s="11" t="s">
        <v>478</v>
      </c>
      <c r="C2" s="293"/>
      <c r="D2" s="293"/>
      <c r="E2" s="293"/>
      <c r="F2" s="293"/>
      <c r="G2" s="293"/>
      <c r="H2" s="293"/>
      <c r="I2" s="293"/>
      <c r="J2" s="294"/>
      <c r="K2" s="293"/>
    </row>
    <row r="3" spans="1:12" s="292" customFormat="1" ht="3.75" customHeight="1" x14ac:dyDescent="0.2">
      <c r="A3" s="295"/>
      <c r="C3" s="296"/>
      <c r="H3" s="296"/>
      <c r="I3" s="296"/>
      <c r="J3" s="297"/>
      <c r="K3" s="298"/>
    </row>
    <row r="4" spans="1:12" s="292" customFormat="1" ht="24.6" customHeight="1" x14ac:dyDescent="0.2">
      <c r="A4" s="291" t="s">
        <v>886</v>
      </c>
      <c r="D4" s="299"/>
      <c r="E4" s="299"/>
      <c r="F4" s="299"/>
      <c r="G4" s="299"/>
      <c r="H4" s="296"/>
      <c r="I4" s="296"/>
      <c r="J4" s="297"/>
      <c r="K4" s="298"/>
    </row>
    <row r="5" spans="1:12" s="292" customFormat="1" ht="5.0999999999999996" customHeight="1" x14ac:dyDescent="0.2">
      <c r="A5" s="286"/>
      <c r="B5" s="287"/>
      <c r="C5" s="288"/>
      <c r="D5" s="286"/>
      <c r="E5" s="286"/>
      <c r="F5" s="286"/>
      <c r="G5" s="286"/>
      <c r="H5" s="288"/>
      <c r="I5" s="288"/>
      <c r="J5" s="289"/>
      <c r="K5" s="290"/>
    </row>
    <row r="6" spans="1:12" s="300" customFormat="1" ht="9.75" customHeight="1" x14ac:dyDescent="0.2">
      <c r="J6" s="301"/>
    </row>
    <row r="7" spans="1:12" s="300" customFormat="1" ht="20.25" x14ac:dyDescent="0.3">
      <c r="A7" s="302" t="s">
        <v>481</v>
      </c>
      <c r="E7" s="302" t="str">
        <f>"Kommune: "&amp;IF('Org ab 10 TEW'!D7="","",'Org ab 10 TEW'!D7)</f>
        <v xml:space="preserve">Kommune: </v>
      </c>
      <c r="J7" s="301"/>
    </row>
    <row r="8" spans="1:12" s="300" customFormat="1" ht="3.75" customHeight="1" x14ac:dyDescent="0.2">
      <c r="J8" s="301"/>
    </row>
    <row r="9" spans="1:12" s="300" customFormat="1" ht="38.25" x14ac:dyDescent="0.2">
      <c r="A9" s="303" t="s">
        <v>479</v>
      </c>
      <c r="B9" s="304"/>
      <c r="C9" s="649" t="s">
        <v>480</v>
      </c>
      <c r="D9" s="650"/>
      <c r="E9" s="305" t="s">
        <v>533</v>
      </c>
      <c r="F9" s="305" t="s">
        <v>534</v>
      </c>
      <c r="G9" s="306" t="s">
        <v>535</v>
      </c>
      <c r="H9" s="305" t="s">
        <v>536</v>
      </c>
      <c r="I9" s="305" t="s">
        <v>537</v>
      </c>
      <c r="J9" s="306" t="s">
        <v>538</v>
      </c>
      <c r="K9" s="63" t="s">
        <v>531</v>
      </c>
    </row>
    <row r="10" spans="1:12" s="300" customFormat="1" ht="28.5" x14ac:dyDescent="0.2">
      <c r="A10" s="342">
        <v>1</v>
      </c>
      <c r="B10" s="651" t="s">
        <v>877</v>
      </c>
      <c r="C10" s="340">
        <v>10</v>
      </c>
      <c r="D10" s="339" t="s">
        <v>482</v>
      </c>
      <c r="E10" s="653">
        <f>SUM(H10:H14)</f>
        <v>0.82505882352941184</v>
      </c>
      <c r="F10" s="653">
        <f>SUM(I10:I14)</f>
        <v>0</v>
      </c>
      <c r="G10" s="653">
        <f>E10-F10</f>
        <v>0.82505882352941184</v>
      </c>
      <c r="H10" s="347">
        <f>SUMIF('Org ab 10 TEW'!$M14:$M18,"",'Org ab 10 TEW'!$O14:$O18)+SUMIF('Org ab 10 TEW'!$M14:$M18,"SOLL = IST",'Org ab 10 TEW'!$O14:$O18)</f>
        <v>0.57505882352941184</v>
      </c>
      <c r="I10" s="347">
        <f>SUMIF('Org ab 10 TEW'!$M14:$M18,"",'Org ab 10 TEW'!$P14:$P18)+SUMIF('Org ab 10 TEW'!$M14:$M18,"SOLL = IST",'Org ab 10 TEW'!$P14:$P18)</f>
        <v>0</v>
      </c>
      <c r="J10" s="351" t="str">
        <f>IFERROR(IF(ROUND(H10,2)-ROUND(I10,2)=0,"0,00",IF(H10-I10&gt;0,"Mehrbedarf "&amp;TEXT((H10-I10),"0,00"),"Minderbedarf "&amp;TEXT((H10-I10),"0,00"))),"")</f>
        <v>Mehrbedarf 0,58</v>
      </c>
      <c r="K10" s="353">
        <f>IF(I10="","",ROUND(I10/H10*100-100,0))</f>
        <v>-100</v>
      </c>
      <c r="L10" s="352"/>
    </row>
    <row r="11" spans="1:12" s="300" customFormat="1" ht="14.25" x14ac:dyDescent="0.2">
      <c r="A11" s="309"/>
      <c r="B11" s="652"/>
      <c r="C11" s="341">
        <v>11</v>
      </c>
      <c r="D11" s="311" t="s">
        <v>43</v>
      </c>
      <c r="E11" s="654"/>
      <c r="F11" s="654"/>
      <c r="G11" s="654"/>
      <c r="H11" s="313">
        <f>SUMIF('Org ab 10 TEW'!$M20:$M21,"",'Org ab 10 TEW'!$O20:$O21)+SUMIF('Org ab 10 TEW'!$M20:$M21,"SOLL = IST",'Org ab 10 TEW'!$O20:$O21)</f>
        <v>0.2</v>
      </c>
      <c r="I11" s="313">
        <f>SUMIF('Org ab 10 TEW'!$M20:$M21,"",'Org ab 10 TEW'!$P20:$P21)+SUMIF('Org ab 10 TEW'!$M20:$M21,"SOLL = IST",'Org ab 10 TEW'!$P20:$P21)</f>
        <v>0</v>
      </c>
      <c r="J11" s="314" t="str">
        <f>IFERROR(IF(ROUND(H11,2)-ROUND(I11,2)=0,"0,00",IF(H11-I11&gt;0,"Mehrbedarf "&amp;TEXT((H11-I11),"0,00"),"Minderbedarf "&amp;TEXT((H11-I11),"0,00"))),"")</f>
        <v>Mehrbedarf 0,20</v>
      </c>
      <c r="K11" s="315">
        <f>IF(I11="","",ROUND(I11/H11*100-100,0))</f>
        <v>-100</v>
      </c>
    </row>
    <row r="12" spans="1:12" s="300" customFormat="1" ht="14.25" x14ac:dyDescent="0.2">
      <c r="A12" s="309"/>
      <c r="B12" s="652"/>
      <c r="C12" s="341">
        <v>12</v>
      </c>
      <c r="D12" s="311" t="s">
        <v>483</v>
      </c>
      <c r="E12" s="654"/>
      <c r="F12" s="654"/>
      <c r="G12" s="654"/>
      <c r="H12" s="655">
        <f>SUMIF('Org ab 10 TEW'!$M23:$M26,"",'Org ab 10 TEW'!$O23:$O26)+SUMIF('Org ab 10 TEW'!$M23:$M26,"SOLL = IST",'Org ab 10 TEW'!$O23:$O26)</f>
        <v>0.05</v>
      </c>
      <c r="I12" s="655">
        <f>SUMIF('Org ab 10 TEW'!$M23:$M26,"",'Org ab 10 TEW'!$P23:$P26)+SUMIF('Org ab 10 TEW'!$M23:$M26,"SOLL = IST",'Org ab 10 TEW'!$P23:$P26)</f>
        <v>0</v>
      </c>
      <c r="J12" s="656" t="str">
        <f>IFERROR(IF(ROUND(H12,2)-ROUND(I12,2)=0,"0,00",IF(H12-I12&gt;0,"Mehrbedarf "&amp;TEXT((H12-I12),"0,00"),"Minderbedarf "&amp;TEXT((H12-I12),"0,00"))),"")</f>
        <v>Mehrbedarf 0,05</v>
      </c>
      <c r="K12" s="658">
        <f t="shared" ref="K12:K14" si="0">IF(I12="","",ROUND(I12/H12*100-100,0))</f>
        <v>-100</v>
      </c>
    </row>
    <row r="13" spans="1:12" s="300" customFormat="1" ht="14.45" customHeight="1" x14ac:dyDescent="0.2">
      <c r="A13" s="309"/>
      <c r="B13" s="652"/>
      <c r="C13" s="341">
        <v>13</v>
      </c>
      <c r="D13" s="311" t="s">
        <v>484</v>
      </c>
      <c r="E13" s="654"/>
      <c r="F13" s="654"/>
      <c r="G13" s="654"/>
      <c r="H13" s="655"/>
      <c r="I13" s="655"/>
      <c r="J13" s="657"/>
      <c r="K13" s="659"/>
    </row>
    <row r="14" spans="1:12" s="300" customFormat="1" ht="14.25" x14ac:dyDescent="0.2">
      <c r="A14" s="309"/>
      <c r="B14" s="652"/>
      <c r="C14" s="341">
        <v>14</v>
      </c>
      <c r="D14" s="311" t="s">
        <v>45</v>
      </c>
      <c r="E14" s="654"/>
      <c r="F14" s="654"/>
      <c r="G14" s="654"/>
      <c r="H14" s="313">
        <f>SUMIF('Org ab 10 TEW'!$M28:$M33,"",'Org ab 10 TEW'!$O28:$O33)+SUMIF('Org ab 10 TEW'!$M28:$M33,"SOLL = IST",'Org ab 10 TEW'!$O28:$O33)</f>
        <v>0</v>
      </c>
      <c r="I14" s="313">
        <f>SUMIF('Org ab 10 TEW'!$M28:$M33,"",'Org ab 10 TEW'!$P28:$P33)+SUMIF('Org ab 10 TEW'!$M28:$M33,"SOLL = IST",'Org ab 10 TEW'!$P28:$P33)</f>
        <v>0</v>
      </c>
      <c r="J14" s="354" t="str">
        <f>IFERROR(IF(ROUND(H14,2)-ROUND(I14,2)=0,"0,00",IF(H14-I14&gt;0,"Mehrbedarf "&amp;TEXT((H14-I14),"0,00"),"Minderbedarf "&amp;TEXT((H14-I14),"0,00"))),"")</f>
        <v>0,00</v>
      </c>
      <c r="K14" s="315" t="e">
        <f t="shared" si="0"/>
        <v>#DIV/0!</v>
      </c>
    </row>
    <row r="15" spans="1:12" s="300" customFormat="1" ht="3" customHeight="1" x14ac:dyDescent="0.2">
      <c r="A15" s="318"/>
      <c r="B15" s="319"/>
      <c r="C15" s="318"/>
      <c r="D15" s="319"/>
      <c r="E15" s="319"/>
      <c r="F15" s="319"/>
      <c r="G15" s="319"/>
      <c r="H15" s="320"/>
      <c r="I15" s="320"/>
      <c r="J15" s="321"/>
      <c r="K15" s="320"/>
    </row>
    <row r="16" spans="1:12" s="300" customFormat="1" ht="14.25" x14ac:dyDescent="0.2">
      <c r="A16" s="309">
        <v>2</v>
      </c>
      <c r="B16" s="660" t="s">
        <v>486</v>
      </c>
      <c r="C16" s="307">
        <v>20</v>
      </c>
      <c r="D16" s="308" t="s">
        <v>485</v>
      </c>
      <c r="E16" s="661">
        <f>SUM(H16:H21)</f>
        <v>5.15</v>
      </c>
      <c r="F16" s="661">
        <f>SUM(I16:I21)</f>
        <v>0</v>
      </c>
      <c r="G16" s="661">
        <f>E16-F16</f>
        <v>5.15</v>
      </c>
      <c r="H16" s="347">
        <f>SUMIF('Org ab 10 TEW'!$M35:$M45,"",'Org ab 10 TEW'!$O35:$O45)+SUMIF('Org ab 10 TEW'!$M35:$M45,"SOLL = IST",'Org ab 10 TEW'!$O35:$O45)</f>
        <v>1.1499999999999999</v>
      </c>
      <c r="I16" s="347">
        <f>SUMIF('Org ab 10 TEW'!$M35:$M45,"",'Org ab 10 TEW'!$P35:$P45)+SUMIF('Org ab 10 TEW'!$M35:$M45,"SOLL = IST",'Org ab 10 TEW'!$P35:$P45)</f>
        <v>0</v>
      </c>
      <c r="J16" s="351" t="str">
        <f>IFERROR(IF(ROUND(H16,2)-ROUND(I16,2)=0,"0,00",IF(H16-I16&gt;0,"Mehrbedarf "&amp;TEXT((H16-I16),"0,00"),"Minderbedarf "&amp;TEXT((H16-I16),"0,00"))),"")</f>
        <v>Mehrbedarf 1,15</v>
      </c>
      <c r="K16" s="353">
        <f>IF(I16="","",ROUND(I16/H16*100-100,0))</f>
        <v>-100</v>
      </c>
    </row>
    <row r="17" spans="1:11" s="300" customFormat="1" ht="15" customHeight="1" x14ac:dyDescent="0.2">
      <c r="A17" s="309"/>
      <c r="B17" s="660"/>
      <c r="C17" s="310">
        <v>21</v>
      </c>
      <c r="D17" s="311" t="s">
        <v>186</v>
      </c>
      <c r="E17" s="662"/>
      <c r="F17" s="662"/>
      <c r="G17" s="662"/>
      <c r="H17" s="313">
        <f>SUMIF('Org ab 10 TEW'!$M47:$M48,"",'Org ab 10 TEW'!$O47:$O48)+SUMIF('Org ab 10 TEW'!$M47:$M48,"SOLL = IST",'Org ab 10 TEW'!$O47:$O48)</f>
        <v>0</v>
      </c>
      <c r="I17" s="313">
        <f>SUMIF('Org ab 10 TEW'!$M47:$M48,"",'Org ab 10 TEW'!$P47:$P48)+SUMIF('Org ab 10 TEW'!$M47:$M48,"SOLL = IST",'Org ab 10 TEW'!$P47:$P48)</f>
        <v>0</v>
      </c>
      <c r="J17" s="314" t="str">
        <f t="shared" ref="J17:J21" si="1">IFERROR(IF(ROUND(H17,2)-ROUND(I17,2)=0,"0,00",IF(H17-I17&gt;0,"Mehrbedarf "&amp;TEXT((H17-I17),"0,00"),"Minderbedarf "&amp;TEXT((H17-I17),"0,00"))),"")</f>
        <v>0,00</v>
      </c>
      <c r="K17" s="315" t="e">
        <f t="shared" ref="K17:K21" si="2">IF(I17="","",ROUND(I17/H17*100-100,0))</f>
        <v>#DIV/0!</v>
      </c>
    </row>
    <row r="18" spans="1:11" s="300" customFormat="1" ht="15" customHeight="1" x14ac:dyDescent="0.2">
      <c r="A18" s="309"/>
      <c r="B18" s="660"/>
      <c r="C18" s="310">
        <v>22</v>
      </c>
      <c r="D18" s="311" t="s">
        <v>212</v>
      </c>
      <c r="E18" s="662"/>
      <c r="F18" s="662"/>
      <c r="G18" s="662"/>
      <c r="H18" s="313">
        <f>SUMIF('Org ab 10 TEW'!$M50:$M59,"",'Org ab 10 TEW'!$O50:$O59)+SUMIF('Org ab 10 TEW'!$M50:$M59,"SOLL = IST",'Org ab 10 TEW'!$O50:$O59)</f>
        <v>2.4</v>
      </c>
      <c r="I18" s="313">
        <f>SUMIF('Org ab 10 TEW'!$M50:$M59,"",'Org ab 10 TEW'!$P50:$P59)+SUMIF('Org ab 10 TEW'!$M50:$M59,"SOLL = IST",'Org ab 10 TEW'!$P50:$P59)</f>
        <v>0</v>
      </c>
      <c r="J18" s="314" t="str">
        <f t="shared" si="1"/>
        <v>Mehrbedarf 2,40</v>
      </c>
      <c r="K18" s="315">
        <f t="shared" si="2"/>
        <v>-100</v>
      </c>
    </row>
    <row r="19" spans="1:11" s="300" customFormat="1" ht="15" customHeight="1" x14ac:dyDescent="0.2">
      <c r="A19" s="309"/>
      <c r="B19" s="660"/>
      <c r="C19" s="310">
        <v>23</v>
      </c>
      <c r="D19" s="311" t="s">
        <v>235</v>
      </c>
      <c r="E19" s="662"/>
      <c r="F19" s="662"/>
      <c r="G19" s="662"/>
      <c r="H19" s="313">
        <f>SUMIF('Org ab 10 TEW'!$M61:$M66,"",'Org ab 10 TEW'!$O61:$O66)+SUMIF('Org ab 10 TEW'!$M61:$M66,"SOLL = IST",'Org ab 10 TEW'!$O61:$O66)</f>
        <v>1.6</v>
      </c>
      <c r="I19" s="313">
        <f>SUMIF('Org ab 10 TEW'!$M61:$M66,"",'Org ab 10 TEW'!$P61:$P66)+SUMIF('Org ab 10 TEW'!$M61:$M66,"SOLL = IST",'Org ab 10 TEW'!$P61:$P66)</f>
        <v>0</v>
      </c>
      <c r="J19" s="314" t="str">
        <f t="shared" si="1"/>
        <v>Mehrbedarf 1,60</v>
      </c>
      <c r="K19" s="315">
        <f t="shared" si="2"/>
        <v>-100</v>
      </c>
    </row>
    <row r="20" spans="1:11" s="300" customFormat="1" ht="15" customHeight="1" x14ac:dyDescent="0.2">
      <c r="A20" s="309"/>
      <c r="B20" s="660"/>
      <c r="C20" s="310">
        <v>24</v>
      </c>
      <c r="D20" s="311" t="s">
        <v>251</v>
      </c>
      <c r="E20" s="662"/>
      <c r="F20" s="662"/>
      <c r="G20" s="662"/>
      <c r="H20" s="313">
        <f>SUMIF('Org ab 10 TEW'!$M68:$M70,"",'Org ab 10 TEW'!$O68:$O70)+SUMIF('Org ab 10 TEW'!$M68:$M70,"SOLL = IST",'Org ab 10 TEW'!$O68:$O70)</f>
        <v>0</v>
      </c>
      <c r="I20" s="313">
        <f>SUMIF('Org ab 10 TEW'!$M68:$M70,"",'Org ab 10 TEW'!$P68:$P70)+SUMIF('Org ab 10 TEW'!$M68:$M70,"SOLL = IST",'Org ab 10 TEW'!$P68:$P70)</f>
        <v>0</v>
      </c>
      <c r="J20" s="314" t="str">
        <f t="shared" si="1"/>
        <v>0,00</v>
      </c>
      <c r="K20" s="315" t="e">
        <f t="shared" si="2"/>
        <v>#DIV/0!</v>
      </c>
    </row>
    <row r="21" spans="1:11" s="300" customFormat="1" ht="15" customHeight="1" x14ac:dyDescent="0.2">
      <c r="A21" s="309"/>
      <c r="B21" s="660"/>
      <c r="C21" s="316">
        <v>25</v>
      </c>
      <c r="D21" s="317" t="s">
        <v>257</v>
      </c>
      <c r="E21" s="663"/>
      <c r="F21" s="663"/>
      <c r="G21" s="663"/>
      <c r="H21" s="313">
        <f>SUMIF('Org ab 10 TEW'!$M72:$M73,"",'Org ab 10 TEW'!$O72:$O73)+SUMIF('Org ab 10 TEW'!$M72:$M73,"SOLL = IST",'Org ab 10 TEW'!$O72:$O73)</f>
        <v>0</v>
      </c>
      <c r="I21" s="313">
        <f>SUMIF('Org ab 10 TEW'!$M72:$M73,"",'Org ab 10 TEW'!$P72:$P73)+SUMIF('Org ab 10 TEW'!$M72:$M73,"SOLL = IST",'Org ab 10 TEW'!$P72:$P73)</f>
        <v>0</v>
      </c>
      <c r="J21" s="354" t="str">
        <f t="shared" si="1"/>
        <v>0,00</v>
      </c>
      <c r="K21" s="356" t="e">
        <f t="shared" si="2"/>
        <v>#DIV/0!</v>
      </c>
    </row>
    <row r="22" spans="1:11" s="300" customFormat="1" ht="3" customHeight="1" x14ac:dyDescent="0.2">
      <c r="A22" s="318"/>
      <c r="B22" s="319"/>
      <c r="C22" s="318"/>
      <c r="D22" s="319"/>
      <c r="E22" s="319"/>
      <c r="F22" s="319"/>
      <c r="G22" s="319"/>
      <c r="H22" s="320"/>
      <c r="I22" s="320"/>
      <c r="J22" s="321"/>
      <c r="K22" s="320"/>
    </row>
    <row r="23" spans="1:11" s="300" customFormat="1" ht="14.25" customHeight="1" x14ac:dyDescent="0.2">
      <c r="A23" s="309">
        <v>3</v>
      </c>
      <c r="B23" s="660" t="s">
        <v>487</v>
      </c>
      <c r="C23" s="307">
        <v>30</v>
      </c>
      <c r="D23" s="308" t="s">
        <v>272</v>
      </c>
      <c r="E23" s="653">
        <f>SUM(H23:H27)</f>
        <v>0</v>
      </c>
      <c r="F23" s="653">
        <f>SUM(I23:I27)</f>
        <v>0</v>
      </c>
      <c r="G23" s="653">
        <f>E23-F23</f>
        <v>0</v>
      </c>
      <c r="H23" s="347">
        <f>SUMIF('Org ab 10 TEW'!$M75:$M84,"",'Org ab 10 TEW'!$O75:$O84)+SUMIF('Org ab 10 TEW'!$M75:$M84,"SOLL = IST",'Org ab 10 TEW'!$O75:$O84)</f>
        <v>0</v>
      </c>
      <c r="I23" s="347">
        <f>SUMIF('Org ab 10 TEW'!$M75:$M84,"",'Org ab 10 TEW'!$P75:$P84)+SUMIF('Org ab 10 TEW'!$M75:$M84,"SOLL = IST",'Org ab 10 TEW'!$P75:$P84)</f>
        <v>0</v>
      </c>
      <c r="J23" s="351" t="str">
        <f>IFERROR(IF(ROUND(H23,2)-ROUND(I23,2)=0,"0,00",IF(H23-I23&gt;0,"Mehrbedarf "&amp;TEXT((H23-I23),"0,00"),"Minderbedarf "&amp;TEXT((H23-I23),"0,00"))),"")</f>
        <v>0,00</v>
      </c>
      <c r="K23" s="353" t="e">
        <f>IF(I23="","",ROUND(I23/H23*100-100,0))</f>
        <v>#DIV/0!</v>
      </c>
    </row>
    <row r="24" spans="1:11" s="300" customFormat="1" ht="14.25" x14ac:dyDescent="0.2">
      <c r="A24" s="309"/>
      <c r="B24" s="660"/>
      <c r="C24" s="310">
        <v>31</v>
      </c>
      <c r="D24" s="311" t="s">
        <v>302</v>
      </c>
      <c r="E24" s="654"/>
      <c r="F24" s="654"/>
      <c r="G24" s="654"/>
      <c r="H24" s="313">
        <f>SUMIF('Org ab 10 TEW'!$M86:$M88,"",'Org ab 10 TEW'!$O86:$O88)+SUMIF('Org ab 10 TEW'!$M86:$M88,"SOLL = IST",'Org ab 10 TEW'!$O86:$O88)</f>
        <v>0</v>
      </c>
      <c r="I24" s="313">
        <f>SUMIF('Org ab 10 TEW'!$M86:$M88,"",'Org ab 10 TEW'!$P86:$P88)+SUMIF('Org ab 10 TEW'!$M86:$M88,"SOLL = IST",'Org ab 10 TEW'!$P86:$P88)</f>
        <v>0</v>
      </c>
      <c r="J24" s="314" t="str">
        <f t="shared" ref="J24:J27" si="3">IFERROR(IF(ROUND(H24,2)-ROUND(I24,2)=0,"0,00",IF(H24-I24&gt;0,"Mehrbedarf "&amp;TEXT((H24-I24),"0,00"),"Minderbedarf "&amp;TEXT((H24-I24),"0,00"))),"")</f>
        <v>0,00</v>
      </c>
      <c r="K24" s="315" t="e">
        <f t="shared" ref="K24:K27" si="4">IF(I24="","",ROUND(I24/H24*100-100,0))</f>
        <v>#DIV/0!</v>
      </c>
    </row>
    <row r="25" spans="1:11" s="300" customFormat="1" ht="14.25" x14ac:dyDescent="0.2">
      <c r="A25" s="309"/>
      <c r="B25" s="660"/>
      <c r="C25" s="310">
        <v>32</v>
      </c>
      <c r="D25" s="311" t="s">
        <v>313</v>
      </c>
      <c r="E25" s="654"/>
      <c r="F25" s="654"/>
      <c r="G25" s="654"/>
      <c r="H25" s="313">
        <f>SUMIF('Org ab 10 TEW'!$M90:$M91,"",'Org ab 10 TEW'!$O90:$O91)+SUMIF('Org ab 10 TEW'!$M90:$M91,"SOLL = IST",'Org ab 10 TEW'!$O90:$O91)</f>
        <v>0</v>
      </c>
      <c r="I25" s="313">
        <f>SUMIF('Org ab 10 TEW'!$M90:$M91,"",'Org ab 10 TEW'!$P90:$P91)+SUMIF('Org ab 10 TEW'!$M90:$M91,"SOLL = IST",'Org ab 10 TEW'!$P90:$P91)</f>
        <v>0</v>
      </c>
      <c r="J25" s="314" t="str">
        <f t="shared" si="3"/>
        <v>0,00</v>
      </c>
      <c r="K25" s="315" t="e">
        <f t="shared" si="4"/>
        <v>#DIV/0!</v>
      </c>
    </row>
    <row r="26" spans="1:11" s="300" customFormat="1" ht="14.25" x14ac:dyDescent="0.2">
      <c r="A26" s="309"/>
      <c r="B26" s="660"/>
      <c r="C26" s="310">
        <v>33</v>
      </c>
      <c r="D26" s="311" t="s">
        <v>317</v>
      </c>
      <c r="E26" s="654"/>
      <c r="F26" s="654"/>
      <c r="G26" s="654"/>
      <c r="H26" s="313">
        <f>SUMIF('Org ab 10 TEW'!$M93:$M95,"",'Org ab 10 TEW'!$O93:$O95)+SUMIF('Org ab 10 TEW'!$M93:$M95,"SOLL = IST",'Org ab 10 TEW'!$O93:$O95)</f>
        <v>0</v>
      </c>
      <c r="I26" s="313">
        <f>SUMIF('Org ab 10 TEW'!$M93:$M95,"",'Org ab 10 TEW'!$P93:$P95)+SUMIF('Org ab 10 TEW'!$M93:$M95,"SOLL = IST",'Org ab 10 TEW'!$P93:$P95)</f>
        <v>0</v>
      </c>
      <c r="J26" s="314" t="str">
        <f t="shared" si="3"/>
        <v>0,00</v>
      </c>
      <c r="K26" s="315" t="e">
        <f t="shared" si="4"/>
        <v>#DIV/0!</v>
      </c>
    </row>
    <row r="27" spans="1:11" s="300" customFormat="1" ht="14.25" x14ac:dyDescent="0.2">
      <c r="A27" s="309"/>
      <c r="B27" s="660"/>
      <c r="C27" s="316">
        <v>34</v>
      </c>
      <c r="D27" s="317" t="s">
        <v>326</v>
      </c>
      <c r="E27" s="654"/>
      <c r="F27" s="654"/>
      <c r="G27" s="654"/>
      <c r="H27" s="313">
        <f>SUMIF('Org ab 10 TEW'!$M97:$M98,"",'Org ab 10 TEW'!$O97:$O98)+SUMIF('Org ab 10 TEW'!$M97:$M98,"SOLL = IST",'Org ab 10 TEW'!$O97:$O98)</f>
        <v>0</v>
      </c>
      <c r="I27" s="313">
        <f>SUMIF('Org ab 10 TEW'!$M97:$M98,"",'Org ab 10 TEW'!$P97:$P98)+SUMIF('Org ab 10 TEW'!$M97:$M98,"SOLL = IST",'Org ab 10 TEW'!$P97:$P98)</f>
        <v>0</v>
      </c>
      <c r="J27" s="314" t="str">
        <f t="shared" si="3"/>
        <v>0,00</v>
      </c>
      <c r="K27" s="315" t="e">
        <f t="shared" si="4"/>
        <v>#DIV/0!</v>
      </c>
    </row>
    <row r="28" spans="1:11" s="300" customFormat="1" ht="3" customHeight="1" x14ac:dyDescent="0.2">
      <c r="A28" s="318"/>
      <c r="B28" s="319"/>
      <c r="C28" s="318"/>
      <c r="D28" s="319"/>
      <c r="E28" s="319"/>
      <c r="F28" s="319"/>
      <c r="G28" s="319"/>
      <c r="H28" s="320"/>
      <c r="I28" s="320"/>
      <c r="J28" s="321"/>
      <c r="K28" s="320"/>
    </row>
    <row r="29" spans="1:11" s="300" customFormat="1" ht="15" customHeight="1" x14ac:dyDescent="0.2">
      <c r="A29" s="309">
        <v>4</v>
      </c>
      <c r="B29" s="660" t="s">
        <v>489</v>
      </c>
      <c r="C29" s="307">
        <v>40</v>
      </c>
      <c r="D29" s="308" t="s">
        <v>84</v>
      </c>
      <c r="E29" s="661">
        <f>SUM(H29:H30)</f>
        <v>0</v>
      </c>
      <c r="F29" s="661">
        <f>SUM(I29:I30)</f>
        <v>0</v>
      </c>
      <c r="G29" s="661">
        <f>E29-F29</f>
        <v>0</v>
      </c>
      <c r="H29" s="347">
        <f>SUMIF('Org ab 10 TEW'!$M100:$M103,"",'Org ab 10 TEW'!$O100:$O103)+SUMIF('Org ab 10 TEW'!$M100:$M103,"SOLL = IST",'Org ab 10 TEW'!$O100:$O103)</f>
        <v>0</v>
      </c>
      <c r="I29" s="347">
        <f>SUMIF('Org ab 10 TEW'!$M100:$M103,"",'Org ab 10 TEW'!$P100:$P103)+SUMIF('Org ab 10 TEW'!$M100:$M103,"SOLL = IST",'Org ab 10 TEW'!$P100:$P103)</f>
        <v>0</v>
      </c>
      <c r="J29" s="351" t="str">
        <f>IFERROR(IF(ROUND(H29,2)-ROUND(I29,2)=0,"0,00",IF(H29-I29&gt;0,"Mehrbedarf "&amp;TEXT((H29-I29),"0,00"),"Minderbedarf "&amp;TEXT((H29-I29),"0,00"))),"")</f>
        <v>0,00</v>
      </c>
      <c r="K29" s="353" t="e">
        <f>IF(I29="","",ROUND(I29/H29*100-100,0))</f>
        <v>#DIV/0!</v>
      </c>
    </row>
    <row r="30" spans="1:11" s="300" customFormat="1" ht="15" customHeight="1" x14ac:dyDescent="0.2">
      <c r="A30" s="309"/>
      <c r="B30" s="660"/>
      <c r="C30" s="316">
        <v>41</v>
      </c>
      <c r="D30" s="317" t="s">
        <v>98</v>
      </c>
      <c r="E30" s="663"/>
      <c r="F30" s="663"/>
      <c r="G30" s="663"/>
      <c r="H30" s="313">
        <f>SUMIF('Org ab 10 TEW'!$M105:$M109,"",'Org ab 10 TEW'!$O105:$O109)+SUMIF('Org ab 10 TEW'!$M105:$M109,"SOLL = IST",'Org ab 10 TEW'!$O105:$O109)</f>
        <v>0</v>
      </c>
      <c r="I30" s="313">
        <f>SUMIF('Org ab 10 TEW'!$M105:$M109,"",'Org ab 10 TEW'!$P105:$P109)+SUMIF('Org ab 10 TEW'!$M105:$M109,"SOLL = IST",'Org ab 10 TEW'!$P105:$P109)</f>
        <v>0</v>
      </c>
      <c r="J30" s="314" t="str">
        <f t="shared" ref="J30" si="5">IFERROR(IF(ROUND(H30,2)-ROUND(I30,2)=0,"0,00",IF(H30-I30&gt;0,"Mehrbedarf "&amp;TEXT((H30-I30),"0,00"),"Minderbedarf "&amp;TEXT((H30-I30),"0,00"))),"")</f>
        <v>0,00</v>
      </c>
      <c r="K30" s="315" t="e">
        <f t="shared" ref="K30" si="6">IF(I30="","",ROUND(I30/H30*100-100,0))</f>
        <v>#DIV/0!</v>
      </c>
    </row>
    <row r="31" spans="1:11" s="300" customFormat="1" ht="3" customHeight="1" x14ac:dyDescent="0.2">
      <c r="A31" s="318"/>
      <c r="B31" s="319"/>
      <c r="C31" s="318"/>
      <c r="D31" s="319"/>
      <c r="E31" s="319"/>
      <c r="F31" s="319"/>
      <c r="G31" s="319"/>
      <c r="H31" s="320"/>
      <c r="I31" s="320"/>
      <c r="J31" s="321"/>
      <c r="K31" s="320"/>
    </row>
    <row r="32" spans="1:11" s="300" customFormat="1" ht="15" customHeight="1" x14ac:dyDescent="0.2">
      <c r="A32" s="309">
        <v>5</v>
      </c>
      <c r="B32" s="660" t="s">
        <v>490</v>
      </c>
      <c r="C32" s="307">
        <v>50</v>
      </c>
      <c r="D32" s="308" t="s">
        <v>120</v>
      </c>
      <c r="E32" s="661">
        <f>SUM(H32:H33)</f>
        <v>0.2</v>
      </c>
      <c r="F32" s="661">
        <f>SUM(I32:I33)</f>
        <v>0</v>
      </c>
      <c r="G32" s="661">
        <f>E32-F32</f>
        <v>0.2</v>
      </c>
      <c r="H32" s="347">
        <f>SUMIF('Org ab 10 TEW'!$M111:$M114,"",'Org ab 10 TEW'!$O111:$O114)+SUMIF('Org ab 10 TEW'!$M111:$M114,"SOLL = IST",'Org ab 10 TEW'!$O111:$O114)</f>
        <v>0.2</v>
      </c>
      <c r="I32" s="347">
        <f>SUMIF('Org ab 10 TEW'!$M111:$M114,"",'Org ab 10 TEW'!$P111:$P114)+SUMIF('Org ab 10 TEW'!$M111:$M114,"SOLL = IST",'Org ab 10 TEW'!$P111:$P114)</f>
        <v>0</v>
      </c>
      <c r="J32" s="351" t="str">
        <f>IFERROR(IF(ROUND(H32,2)-ROUND(I32,2)=0,"0,00",IF(H32-I32&gt;0,"Mehrbedarf "&amp;TEXT((H32-I32),"0,00"),"Minderbedarf "&amp;TEXT((H32-I32),"0,00"))),"")</f>
        <v>Mehrbedarf 0,20</v>
      </c>
      <c r="K32" s="353">
        <f>IF(I32="","",ROUND(I32/H32*100-100,0))</f>
        <v>-100</v>
      </c>
    </row>
    <row r="33" spans="1:11" s="300" customFormat="1" ht="14.25" x14ac:dyDescent="0.2">
      <c r="A33" s="309"/>
      <c r="B33" s="660"/>
      <c r="C33" s="316">
        <v>51</v>
      </c>
      <c r="D33" s="317" t="s">
        <v>118</v>
      </c>
      <c r="E33" s="663"/>
      <c r="F33" s="663"/>
      <c r="G33" s="663"/>
      <c r="H33" s="313">
        <f>SUMIF('Org ab 10 TEW'!$M116:$M120,"",'Org ab 10 TEW'!$O116:$O120)+SUMIF('Org ab 10 TEW'!$M116:$M120,"SOLL = IST",'Org ab 10 TEW'!$O116:$O120)</f>
        <v>0</v>
      </c>
      <c r="I33" s="313">
        <f>SUMIF('Org ab 10 TEW'!$M116:$M120,"",'Org ab 10 TEW'!$P116:$P120)+SUMIF('Org ab 10 TEW'!$M116:$M120,"SOLL = IST",'Org ab 10 TEW'!$P116:$P120)</f>
        <v>0</v>
      </c>
      <c r="J33" s="314" t="str">
        <f t="shared" ref="J33" si="7">IFERROR(IF(ROUND(H33,2)-ROUND(I33,2)=0,"0,00",IF(H33-I33&gt;0,"Mehrbedarf "&amp;TEXT((H33-I33),"0,00"),"Minderbedarf "&amp;TEXT((H33-I33),"0,00"))),"")</f>
        <v>0,00</v>
      </c>
      <c r="K33" s="315" t="e">
        <f t="shared" ref="K33" si="8">IF(I33="","",ROUND(I33/H33*100-100,0))</f>
        <v>#DIV/0!</v>
      </c>
    </row>
    <row r="34" spans="1:11" s="300" customFormat="1" ht="3" customHeight="1" x14ac:dyDescent="0.2">
      <c r="A34" s="318"/>
      <c r="B34" s="319"/>
      <c r="C34" s="318"/>
      <c r="D34" s="319"/>
      <c r="E34" s="319"/>
      <c r="F34" s="319"/>
      <c r="G34" s="319"/>
      <c r="H34" s="320"/>
      <c r="I34" s="320"/>
      <c r="J34" s="321"/>
      <c r="K34" s="320"/>
    </row>
    <row r="35" spans="1:11" s="300" customFormat="1" ht="14.25" customHeight="1" x14ac:dyDescent="0.2">
      <c r="A35" s="309">
        <v>6</v>
      </c>
      <c r="B35" s="660" t="s">
        <v>491</v>
      </c>
      <c r="C35" s="307">
        <v>60</v>
      </c>
      <c r="D35" s="308" t="s">
        <v>342</v>
      </c>
      <c r="E35" s="653">
        <f>SUM(H35:H41)</f>
        <v>0.1</v>
      </c>
      <c r="F35" s="653">
        <f>SUM(I35:I41)</f>
        <v>0</v>
      </c>
      <c r="G35" s="653">
        <f>E35-F35</f>
        <v>0.1</v>
      </c>
      <c r="H35" s="347">
        <f>SUMIF('Org ab 10 TEW'!$M122:$M126,"",'Org ab 10 TEW'!$O122:$O126)+SUMIF('Org ab 10 TEW'!$M122:$M126,"SOLL = IST",'Org ab 10 TEW'!$O122:$O126)</f>
        <v>0.1</v>
      </c>
      <c r="I35" s="347">
        <f>SUMIF('Org ab 10 TEW'!$M122:$M126,"",'Org ab 10 TEW'!$P122:$P126)+SUMIF('Org ab 10 TEW'!$M122:$M126,"SOLL = IST",'Org ab 10 TEW'!$P122:$P126)</f>
        <v>0</v>
      </c>
      <c r="J35" s="351" t="str">
        <f>IFERROR(IF(ROUND(H35,2)-ROUND(I35,2)=0,"0,00",IF(H35-I35&gt;0,"Mehrbedarf "&amp;TEXT((H35-I35),"0,00"),"Minderbedarf "&amp;TEXT((H35-I35),"0,00"))),"")</f>
        <v>Mehrbedarf 0,10</v>
      </c>
      <c r="K35" s="353">
        <f>IF(I35="","",ROUND(I35/H35*100-100,0))</f>
        <v>-100</v>
      </c>
    </row>
    <row r="36" spans="1:11" s="300" customFormat="1" ht="14.25" x14ac:dyDescent="0.2">
      <c r="A36" s="309"/>
      <c r="B36" s="660"/>
      <c r="C36" s="310">
        <v>61</v>
      </c>
      <c r="D36" s="311" t="s">
        <v>492</v>
      </c>
      <c r="E36" s="654"/>
      <c r="F36" s="654"/>
      <c r="G36" s="654"/>
      <c r="H36" s="312">
        <f>SUMIF('Org ab 10 TEW'!$M128:$M132,"",'Org ab 10 TEW'!$O128:$O132)+SUMIF('Org ab 10 TEW'!$M128:$M132,"SOLL = IST",'Org ab 10 TEW'!$O128:$O132)</f>
        <v>0</v>
      </c>
      <c r="I36" s="312">
        <f>SUMIF('Org ab 10 TEW'!$M128:$M132,"",'Org ab 10 TEW'!$P128:$P132)+SUMIF('Org ab 10 TEW'!$M128:$M132,"SOLL = IST",'Org ab 10 TEW'!$P128:$P132)</f>
        <v>0</v>
      </c>
      <c r="J36" s="314" t="str">
        <f t="shared" ref="J36:J40" si="9">IFERROR(IF(ROUND(H36,2)-ROUND(I36,2)=0,"0,00",IF(H36-I36&gt;0,"Mehrbedarf "&amp;TEXT((H36-I36),"0,00"),"Minderbedarf "&amp;TEXT((H36-I36),"0,00"))),"")</f>
        <v>0,00</v>
      </c>
      <c r="K36" s="315" t="e">
        <f t="shared" ref="K36:K40" si="10">IF(I36="","",ROUND(I36/H36*100-100,0))</f>
        <v>#DIV/0!</v>
      </c>
    </row>
    <row r="37" spans="1:11" s="300" customFormat="1" ht="14.25" x14ac:dyDescent="0.2">
      <c r="A37" s="309"/>
      <c r="B37" s="660"/>
      <c r="C37" s="310">
        <v>62</v>
      </c>
      <c r="D37" s="311" t="s">
        <v>493</v>
      </c>
      <c r="E37" s="654"/>
      <c r="F37" s="654"/>
      <c r="G37" s="654"/>
      <c r="H37" s="312">
        <f>SUMIF('Org ab 10 TEW'!$M134:$M135,"",'Org ab 10 TEW'!$O134:$O135)+SUMIF('Org ab 10 TEW'!$M134:$M135,"SOLL = IST",'Org ab 10 TEW'!$O134:$O135)</f>
        <v>0</v>
      </c>
      <c r="I37" s="312">
        <f>SUMIF('Org ab 10 TEW'!$M134:$M135,"",'Org ab 10 TEW'!$P134:$P135)+SUMIF('Org ab 10 TEW'!$M134:$M135,"SOLL = IST",'Org ab 10 TEW'!$P134:$P135)</f>
        <v>0</v>
      </c>
      <c r="J37" s="314" t="str">
        <f t="shared" si="9"/>
        <v>0,00</v>
      </c>
      <c r="K37" s="315" t="e">
        <f t="shared" si="10"/>
        <v>#DIV/0!</v>
      </c>
    </row>
    <row r="38" spans="1:11" s="300" customFormat="1" ht="14.25" x14ac:dyDescent="0.2">
      <c r="A38" s="309"/>
      <c r="B38" s="660"/>
      <c r="C38" s="310">
        <v>63</v>
      </c>
      <c r="D38" s="311" t="s">
        <v>373</v>
      </c>
      <c r="E38" s="654"/>
      <c r="F38" s="654"/>
      <c r="G38" s="654"/>
      <c r="H38" s="312">
        <f>SUMIF('Org ab 10 TEW'!$M137:$M138,"",'Org ab 10 TEW'!$O137:$O138)+SUMIF('Org ab 10 TEW'!$M137:$M138,"SOLL = IST",'Org ab 10 TEW'!$O137:$O138)</f>
        <v>0</v>
      </c>
      <c r="I38" s="312">
        <f>SUMIF('Org ab 10 TEW'!$M137:$M138,"",'Org ab 10 TEW'!$P137:$P138)+SUMIF('Org ab 10 TEW'!$M137:$M138,"SOLL = IST",'Org ab 10 TEW'!$P137:$P138)</f>
        <v>0</v>
      </c>
      <c r="J38" s="314" t="str">
        <f t="shared" si="9"/>
        <v>0,00</v>
      </c>
      <c r="K38" s="315" t="e">
        <f t="shared" si="10"/>
        <v>#DIV/0!</v>
      </c>
    </row>
    <row r="39" spans="1:11" s="300" customFormat="1" ht="14.25" x14ac:dyDescent="0.2">
      <c r="A39" s="309"/>
      <c r="B39" s="660"/>
      <c r="C39" s="343">
        <v>64</v>
      </c>
      <c r="D39" s="344" t="s">
        <v>494</v>
      </c>
      <c r="E39" s="654"/>
      <c r="F39" s="654"/>
      <c r="G39" s="654"/>
      <c r="H39" s="312">
        <f>SUMIF('Org ab 10 TEW'!$M140:$M144,"",'Org ab 10 TEW'!$O140:$O144)+SUMIF('Org ab 10 TEW'!$M140:$M144,"SOLL = IST",'Org ab 10 TEW'!$O140:$O144)</f>
        <v>0</v>
      </c>
      <c r="I39" s="312">
        <f>SUMIF('Org ab 10 TEW'!$M140:$M144,"",'Org ab 10 TEW'!$P140:$P144)+SUMIF('Org ab 10 TEW'!$M140:$M144,"SOLL = IST",'Org ab 10 TEW'!$P140:$P144)</f>
        <v>0</v>
      </c>
      <c r="J39" s="314" t="str">
        <f t="shared" si="9"/>
        <v>0,00</v>
      </c>
      <c r="K39" s="315" t="e">
        <f t="shared" si="10"/>
        <v>#DIV/0!</v>
      </c>
    </row>
    <row r="40" spans="1:11" s="300" customFormat="1" ht="14.25" x14ac:dyDescent="0.2">
      <c r="A40" s="309"/>
      <c r="B40" s="660"/>
      <c r="C40" s="310">
        <v>65</v>
      </c>
      <c r="D40" s="311" t="s">
        <v>394</v>
      </c>
      <c r="E40" s="654"/>
      <c r="F40" s="654"/>
      <c r="G40" s="654"/>
      <c r="H40" s="312">
        <f>SUMIF('Org ab 10 TEW'!$M146:$M147,"",'Org ab 10 TEW'!$O146:$O147)+SUMIF('Org ab 10 TEW'!$M146:$M147,"SOLL = IST",'Org ab 10 TEW'!$O146:$O147)</f>
        <v>0</v>
      </c>
      <c r="I40" s="312">
        <f>SUMIF('Org ab 10 TEW'!$M146:$M147,"",'Org ab 10 TEW'!$P146:$P147)+SUMIF('Org ab 10 TEW'!$M146:$M147,"SOLL = IST",'Org ab 10 TEW'!$P146:$P147)</f>
        <v>0</v>
      </c>
      <c r="J40" s="314" t="str">
        <f t="shared" si="9"/>
        <v>0,00</v>
      </c>
      <c r="K40" s="315" t="e">
        <f t="shared" si="10"/>
        <v>#DIV/0!</v>
      </c>
    </row>
    <row r="41" spans="1:11" s="300" customFormat="1" ht="14.25" x14ac:dyDescent="0.2">
      <c r="A41" s="309"/>
      <c r="B41" s="660"/>
      <c r="C41" s="316">
        <v>66</v>
      </c>
      <c r="D41" s="317" t="s">
        <v>400</v>
      </c>
      <c r="E41" s="654"/>
      <c r="F41" s="654"/>
      <c r="G41" s="654"/>
      <c r="H41" s="312">
        <f>SUMIF('Org ab 10 TEW'!$M149:$M151,"",'Org ab 10 TEW'!$O149:$O151)+SUMIF('Org ab 10 TEW'!$M149:$M151,"SOLL = IST",'Org ab 10 TEW'!$O149:$O151)</f>
        <v>0</v>
      </c>
      <c r="I41" s="312">
        <f>SUMIF('Org ab 10 TEW'!$M149:$M151,"",'Org ab 10 TEW'!$P149:$P151)+SUMIF('Org ab 10 TEW'!$M149:$M151,"SOLL = IST",'Org ab 10 TEW'!$P149:$P151)</f>
        <v>0</v>
      </c>
      <c r="J41" s="314" t="str">
        <f t="shared" ref="J41" si="11">IFERROR(IF(ROUND(H41,2)-ROUND(I41,2)=0,"0,00",IF(H41-I41&gt;0,"Mehrbedarf "&amp;TEXT((H41-I41),"0,00"),"Minderbedarf "&amp;TEXT((H41-I41),"0,00"))),"")</f>
        <v>0,00</v>
      </c>
      <c r="K41" s="315" t="e">
        <f t="shared" ref="K41" si="12">IF(I41="","",ROUND(I41/H41*100-100,0))</f>
        <v>#DIV/0!</v>
      </c>
    </row>
    <row r="42" spans="1:11" s="300" customFormat="1" ht="3" customHeight="1" x14ac:dyDescent="0.2">
      <c r="A42" s="318"/>
      <c r="B42" s="319"/>
      <c r="C42" s="318"/>
      <c r="D42" s="319"/>
      <c r="E42" s="319"/>
      <c r="F42" s="319"/>
      <c r="G42" s="319"/>
      <c r="H42" s="320"/>
      <c r="I42" s="320"/>
      <c r="J42" s="321"/>
      <c r="K42" s="320"/>
    </row>
    <row r="43" spans="1:11" s="300" customFormat="1" ht="14.25" x14ac:dyDescent="0.2">
      <c r="A43" s="309">
        <v>7</v>
      </c>
      <c r="B43" s="660" t="s">
        <v>836</v>
      </c>
      <c r="C43" s="307">
        <v>70</v>
      </c>
      <c r="D43" s="308" t="s">
        <v>431</v>
      </c>
      <c r="E43" s="661">
        <f>SUM(H43:H44)</f>
        <v>0.2</v>
      </c>
      <c r="F43" s="661">
        <f>SUM(I43:I44)</f>
        <v>0</v>
      </c>
      <c r="G43" s="661">
        <f>E43-F43</f>
        <v>0.2</v>
      </c>
      <c r="H43" s="347">
        <f>SUMIF('Org ab 10 TEW'!$M153:$M163,"",'Org ab 10 TEW'!$O153:$O163)+SUMIF('Org ab 10 TEW'!$M153:$M163,"SOLL = IST",'Org ab 10 TEW'!$O153:$O163)</f>
        <v>0</v>
      </c>
      <c r="I43" s="347">
        <f>SUMIF('Org ab 10 TEW'!$M153:$M163,"",'Org ab 10 TEW'!$P153:$P163)+SUMIF('Org ab 10 TEW'!$M153:$M163,"SOLL = IST",'Org ab 10 TEW'!$P153:$P163)</f>
        <v>0</v>
      </c>
      <c r="J43" s="351" t="str">
        <f>IFERROR(IF(ROUND(H43,2)-ROUND(I43,2)=0,"0,00",IF(H43-I43&gt;0,"Mehrbedarf "&amp;TEXT((H43-I43),"0,00"),"Minderbedarf "&amp;TEXT((H43-I43),"0,00"))),"")</f>
        <v>0,00</v>
      </c>
      <c r="K43" s="353" t="e">
        <f>IF(I43="","",ROUND(I43/H43*100-100,0))</f>
        <v>#DIV/0!</v>
      </c>
    </row>
    <row r="44" spans="1:11" s="300" customFormat="1" ht="28.5" x14ac:dyDescent="0.2">
      <c r="A44" s="309"/>
      <c r="B44" s="660"/>
      <c r="C44" s="346">
        <v>71</v>
      </c>
      <c r="D44" s="345" t="s">
        <v>495</v>
      </c>
      <c r="E44" s="663"/>
      <c r="F44" s="663"/>
      <c r="G44" s="663"/>
      <c r="H44" s="355">
        <f>SUMIF('Org ab 10 TEW'!$M165:$M168,"",'Org ab 10 TEW'!$O165:$O168)+SUMIF('Org ab 10 TEW'!$M165:$M168,"SOLL = IST",'Org ab 10 TEW'!$O165:$O168)</f>
        <v>0.2</v>
      </c>
      <c r="I44" s="355">
        <f>SUMIF('Org ab 10 TEW'!$M165:$M168,"",'Org ab 10 TEW'!$P165:$P168)+SUMIF('Org ab 10 TEW'!$M165:$M168,"SOLL = IST",'Org ab 10 TEW'!$P165:$P168)</f>
        <v>0</v>
      </c>
      <c r="J44" s="314" t="str">
        <f t="shared" ref="J44" si="13">IFERROR(IF(ROUND(H44,2)-ROUND(I44,2)=0,"0,00",IF(H44-I44&gt;0,"Mehrbedarf "&amp;TEXT((H44-I44),"0,00"),"Minderbedarf "&amp;TEXT((H44-I44),"0,00"))),"")</f>
        <v>Mehrbedarf 0,20</v>
      </c>
      <c r="K44" s="315">
        <f t="shared" ref="K44" si="14">IF(I44="","",ROUND(I44/H44*100-100,0))</f>
        <v>-100</v>
      </c>
    </row>
    <row r="45" spans="1:11" s="300" customFormat="1" ht="3" customHeight="1" x14ac:dyDescent="0.2">
      <c r="A45" s="318"/>
      <c r="B45" s="319"/>
      <c r="C45" s="318"/>
      <c r="D45" s="319"/>
      <c r="E45" s="323"/>
      <c r="F45" s="323"/>
      <c r="G45" s="323"/>
      <c r="H45" s="320"/>
      <c r="I45" s="320"/>
      <c r="J45" s="321"/>
      <c r="K45" s="320"/>
    </row>
    <row r="46" spans="1:11" s="300" customFormat="1" ht="14.25" x14ac:dyDescent="0.2">
      <c r="A46" s="324"/>
      <c r="B46" s="325" t="s">
        <v>488</v>
      </c>
      <c r="C46" s="324"/>
      <c r="D46" s="326" t="s">
        <v>474</v>
      </c>
      <c r="E46" s="322">
        <f>H46</f>
        <v>0</v>
      </c>
      <c r="F46" s="322">
        <f>I46</f>
        <v>0</v>
      </c>
      <c r="G46" s="322">
        <f>E46-F46</f>
        <v>0</v>
      </c>
      <c r="H46" s="347">
        <f>SUMIF('Org ab 10 TEW'!$M170:$M172,"",'Org ab 10 TEW'!$O170:$O172)+SUMIF('Org ab 10 TEW'!$M170:$M172,"SOLL = IST",'Org ab 10 TEW'!$O170:$O172)</f>
        <v>0</v>
      </c>
      <c r="I46" s="347">
        <f>SUMIF('Org ab 10 TEW'!$M170:$M172,"",'Org ab 10 TEW'!$P170:$P172)+SUMIF('Org ab 10 TEW'!$M170:$M172,"SOLL = IST",'Org ab 10 TEW'!$P170:$P172)</f>
        <v>0</v>
      </c>
      <c r="J46" s="351" t="str">
        <f>IFERROR(IF(ROUND(H46,2)-ROUND(I46,2)=0,"0,00",IF(H46-I46&gt;0,"Mehrbedarf "&amp;TEXT((H46-I46),"0,00"),"Minderbedarf "&amp;TEXT((H46-I46),"0,00"))),"")</f>
        <v>0,00</v>
      </c>
      <c r="K46" s="353" t="e">
        <f>IF(I46="","",ROUND(I46/H46*100-100,0))</f>
        <v>#DIV/0!</v>
      </c>
    </row>
    <row r="47" spans="1:11" s="300" customFormat="1" ht="3" customHeight="1" x14ac:dyDescent="0.2">
      <c r="A47" s="318"/>
      <c r="B47" s="319"/>
      <c r="C47" s="318"/>
      <c r="D47" s="319"/>
      <c r="E47" s="319"/>
      <c r="F47" s="319"/>
      <c r="G47" s="319"/>
      <c r="H47" s="320"/>
      <c r="I47" s="320"/>
      <c r="J47" s="327"/>
      <c r="K47" s="320"/>
    </row>
    <row r="48" spans="1:11" s="300" customFormat="1" ht="19.5" customHeight="1" x14ac:dyDescent="0.2">
      <c r="A48" s="328"/>
      <c r="B48" s="329" t="s">
        <v>496</v>
      </c>
      <c r="C48" s="328"/>
      <c r="D48" s="330" t="s">
        <v>497</v>
      </c>
      <c r="E48" s="331">
        <f>SUM(E10:E46)</f>
        <v>6.4750588235294124</v>
      </c>
      <c r="F48" s="331">
        <f>'Org ab 10 TEW'!P176</f>
        <v>0</v>
      </c>
      <c r="G48" s="331">
        <f>E48-F48</f>
        <v>6.4750588235294124</v>
      </c>
      <c r="H48" s="331">
        <f>SUM(H10:H46)</f>
        <v>6.4750588235294124</v>
      </c>
      <c r="I48" s="331">
        <f>'Org ab 10 TEW'!P176</f>
        <v>0</v>
      </c>
      <c r="J48" s="331">
        <f>H48-I48</f>
        <v>6.4750588235294124</v>
      </c>
      <c r="K48" s="332">
        <f t="shared" ref="K48:K49" si="15">IF(I48="","",ROUND(I48/H48*100-100,0))</f>
        <v>-100</v>
      </c>
    </row>
    <row r="49" spans="1:11" s="300" customFormat="1" ht="19.5" customHeight="1" x14ac:dyDescent="0.2">
      <c r="A49" s="328"/>
      <c r="B49" s="329" t="s">
        <v>496</v>
      </c>
      <c r="C49" s="328"/>
      <c r="D49" s="330" t="s">
        <v>498</v>
      </c>
      <c r="E49" s="331" t="e">
        <f>E48/'Org ab 10 TEW'!$D$9*1000</f>
        <v>#DIV/0!</v>
      </c>
      <c r="F49" s="331" t="e">
        <f>F48/'Org ab 10 TEW'!$D$9*1000</f>
        <v>#DIV/0!</v>
      </c>
      <c r="G49" s="331" t="e">
        <f>E49-F49</f>
        <v>#DIV/0!</v>
      </c>
      <c r="H49" s="331" t="e">
        <f>H48/'Org ab 10 TEW'!$D$9*1000</f>
        <v>#DIV/0!</v>
      </c>
      <c r="I49" s="331" t="e">
        <f>I48/'Org ab 10 TEW'!$D$9*1000</f>
        <v>#DIV/0!</v>
      </c>
      <c r="J49" s="331" t="e">
        <f>H49-I49</f>
        <v>#DIV/0!</v>
      </c>
      <c r="K49" s="332" t="e">
        <f t="shared" si="15"/>
        <v>#DIV/0!</v>
      </c>
    </row>
    <row r="50" spans="1:11" s="338" customFormat="1" ht="20.100000000000001" customHeight="1" x14ac:dyDescent="0.25">
      <c r="A50" s="333"/>
      <c r="B50" s="334"/>
      <c r="C50" s="333"/>
      <c r="D50" s="335" t="s">
        <v>499</v>
      </c>
      <c r="E50" s="336">
        <f>SUM(E10:E46)</f>
        <v>6.4750588235294124</v>
      </c>
      <c r="F50" s="336">
        <f>SUM(F10:F46)</f>
        <v>0</v>
      </c>
      <c r="G50" s="336">
        <f>E50-F50</f>
        <v>6.4750588235294124</v>
      </c>
      <c r="H50" s="336">
        <f>SUM(H10:H46)</f>
        <v>6.4750588235294124</v>
      </c>
      <c r="I50" s="336">
        <f>SUM(I10:I46)</f>
        <v>0</v>
      </c>
      <c r="J50" s="336">
        <f>H50-I50</f>
        <v>6.4750588235294124</v>
      </c>
      <c r="K50" s="337">
        <f>IF(I50="","",ROUND((I50/H50*100)-100,0))</f>
        <v>-100</v>
      </c>
    </row>
    <row r="51" spans="1:11" s="338" customFormat="1" ht="20.100000000000001" customHeight="1" x14ac:dyDescent="0.25">
      <c r="A51" s="333"/>
      <c r="B51" s="334"/>
      <c r="C51" s="333"/>
      <c r="D51" s="335" t="s">
        <v>500</v>
      </c>
      <c r="E51" s="336" t="e">
        <f>E50/'Org ab 10 TEW'!$D$9*1000</f>
        <v>#DIV/0!</v>
      </c>
      <c r="F51" s="336" t="e">
        <f>F50/'Org ab 10 TEW'!$D$9*1000</f>
        <v>#DIV/0!</v>
      </c>
      <c r="G51" s="336" t="e">
        <f>E51-F51</f>
        <v>#DIV/0!</v>
      </c>
      <c r="H51" s="336" t="e">
        <f>H50/'Org ab 10 TEW'!$D$9*1000</f>
        <v>#DIV/0!</v>
      </c>
      <c r="I51" s="336" t="e">
        <f>I50/'Org ab 10 TEW'!$D$9*1000</f>
        <v>#DIV/0!</v>
      </c>
      <c r="J51" s="336" t="e">
        <f>H51-I51</f>
        <v>#DIV/0!</v>
      </c>
      <c r="K51" s="337" t="e">
        <f t="shared" ref="K51" si="16">IF(I51="","",ROUND((I51/H51*100)-100,0))</f>
        <v>#DIV/0!</v>
      </c>
    </row>
  </sheetData>
  <sheetProtection algorithmName="SHA-512" hashValue="LeDHs1DSP5Y0h1pZS9X8WtFFiHMarOLXLKEDoqTpayvzpISqsIa0z0MMPbWQU2/9OrCDZChl6ooY91K1tSbZtQ==" saltValue="qtSW9WGd/omPOTExkMUN8Q==" spinCount="100000" sheet="1" objects="1" scenarios="1"/>
  <mergeCells count="33">
    <mergeCell ref="B43:B44"/>
    <mergeCell ref="E43:E44"/>
    <mergeCell ref="F43:F44"/>
    <mergeCell ref="G43:G44"/>
    <mergeCell ref="B32:B33"/>
    <mergeCell ref="E32:E33"/>
    <mergeCell ref="F32:F33"/>
    <mergeCell ref="G32:G33"/>
    <mergeCell ref="B35:B41"/>
    <mergeCell ref="E35:E41"/>
    <mergeCell ref="F35:F41"/>
    <mergeCell ref="G35:G41"/>
    <mergeCell ref="B23:B27"/>
    <mergeCell ref="E23:E27"/>
    <mergeCell ref="F23:F27"/>
    <mergeCell ref="G23:G27"/>
    <mergeCell ref="B29:B30"/>
    <mergeCell ref="E29:E30"/>
    <mergeCell ref="F29:F30"/>
    <mergeCell ref="G29:G30"/>
    <mergeCell ref="I12:I13"/>
    <mergeCell ref="J12:J13"/>
    <mergeCell ref="K12:K13"/>
    <mergeCell ref="B16:B21"/>
    <mergeCell ref="E16:E21"/>
    <mergeCell ref="F16:F21"/>
    <mergeCell ref="G16:G21"/>
    <mergeCell ref="H12:H13"/>
    <mergeCell ref="C9:D9"/>
    <mergeCell ref="B10:B14"/>
    <mergeCell ref="E10:E14"/>
    <mergeCell ref="F10:F14"/>
    <mergeCell ref="G10:G14"/>
  </mergeCells>
  <conditionalFormatting sqref="E49:J49">
    <cfRule type="containsErrors" dxfId="11" priority="4">
      <formula>ISERROR(E49)</formula>
    </cfRule>
  </conditionalFormatting>
  <conditionalFormatting sqref="E51:K51">
    <cfRule type="containsErrors" dxfId="10" priority="1">
      <formula>ISERROR(E51)</formula>
    </cfRule>
  </conditionalFormatting>
  <conditionalFormatting sqref="K10:K12 K14">
    <cfRule type="containsErrors" dxfId="9" priority="41">
      <formula>ISERROR(K10)</formula>
    </cfRule>
  </conditionalFormatting>
  <conditionalFormatting sqref="K16:K21">
    <cfRule type="containsErrors" dxfId="8" priority="30">
      <formula>ISERROR(K16)</formula>
    </cfRule>
  </conditionalFormatting>
  <conditionalFormatting sqref="K23:K27">
    <cfRule type="containsErrors" dxfId="7" priority="28">
      <formula>ISERROR(K23)</formula>
    </cfRule>
  </conditionalFormatting>
  <conditionalFormatting sqref="K29:K30">
    <cfRule type="containsErrors" dxfId="6" priority="26">
      <formula>ISERROR(K29)</formula>
    </cfRule>
  </conditionalFormatting>
  <conditionalFormatting sqref="K32:K33">
    <cfRule type="containsErrors" dxfId="5" priority="24">
      <formula>ISERROR(K32)</formula>
    </cfRule>
  </conditionalFormatting>
  <conditionalFormatting sqref="K35:K41">
    <cfRule type="containsErrors" dxfId="4" priority="17">
      <formula>ISERROR(K35)</formula>
    </cfRule>
  </conditionalFormatting>
  <conditionalFormatting sqref="K43:K44">
    <cfRule type="containsErrors" dxfId="3" priority="19">
      <formula>ISERROR(K43)</formula>
    </cfRule>
  </conditionalFormatting>
  <conditionalFormatting sqref="K46">
    <cfRule type="containsErrors" dxfId="2" priority="16">
      <formula>ISERROR(K46)</formula>
    </cfRule>
  </conditionalFormatting>
  <conditionalFormatting sqref="K48:K49">
    <cfRule type="containsErrors" dxfId="1" priority="5">
      <formula>ISERROR(K48)</formula>
    </cfRule>
  </conditionalFormatting>
  <pageMargins left="0.7" right="0.7" top="0.78740157499999996" bottom="0.78740157499999996" header="0.3" footer="0.3"/>
  <pageSetup paperSize="9" scale="70" orientation="landscape"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C246D-E13A-4226-BB5E-575A1D5DE1A0}">
  <sheetPr>
    <tabColor theme="7" tint="0.79998168889431442"/>
    <pageSetUpPr fitToPage="1"/>
  </sheetPr>
  <dimension ref="A1:S60"/>
  <sheetViews>
    <sheetView showGridLines="0" workbookViewId="0">
      <selection activeCell="A2" sqref="A2"/>
    </sheetView>
  </sheetViews>
  <sheetFormatPr baseColWidth="10" defaultColWidth="11.42578125" defaultRowHeight="14.25" x14ac:dyDescent="0.2"/>
  <cols>
    <col min="1" max="1" width="3.28515625" style="300" customWidth="1"/>
    <col min="2" max="2" width="13.7109375" style="300" customWidth="1"/>
    <col min="3" max="16" width="11.42578125" style="300"/>
    <col min="17" max="17" width="11.42578125" style="300" customWidth="1"/>
    <col min="18" max="16384" width="11.42578125" style="300"/>
  </cols>
  <sheetData>
    <row r="1" spans="1:19" s="292" customFormat="1" ht="5.0999999999999996" customHeight="1" x14ac:dyDescent="0.2">
      <c r="A1" s="286"/>
      <c r="B1" s="287"/>
      <c r="C1" s="288"/>
      <c r="D1" s="286"/>
      <c r="E1" s="286"/>
      <c r="F1" s="288"/>
      <c r="G1" s="288"/>
      <c r="H1" s="357"/>
      <c r="I1" s="290"/>
      <c r="J1" s="290"/>
      <c r="K1" s="358"/>
      <c r="L1" s="359"/>
      <c r="M1" s="359"/>
      <c r="N1" s="290"/>
      <c r="O1" s="290"/>
      <c r="P1" s="360"/>
      <c r="Q1" s="286"/>
      <c r="R1" s="286"/>
      <c r="S1" s="286"/>
    </row>
    <row r="2" spans="1:19" s="292" customFormat="1" ht="26.25" x14ac:dyDescent="0.2">
      <c r="A2" s="11" t="s">
        <v>478</v>
      </c>
      <c r="C2" s="293"/>
      <c r="D2" s="293"/>
      <c r="E2" s="293"/>
      <c r="F2" s="293"/>
      <c r="G2" s="293"/>
      <c r="H2" s="293"/>
      <c r="I2" s="293"/>
      <c r="J2" s="293"/>
      <c r="K2" s="361"/>
      <c r="L2" s="361"/>
      <c r="M2" s="362"/>
      <c r="N2" s="298"/>
      <c r="O2" s="293"/>
      <c r="P2" s="361"/>
      <c r="Q2" s="293"/>
      <c r="R2" s="293"/>
      <c r="S2" s="293"/>
    </row>
    <row r="3" spans="1:19" s="292" customFormat="1" ht="3.75" customHeight="1" x14ac:dyDescent="0.2">
      <c r="A3" s="18"/>
      <c r="C3" s="296"/>
      <c r="F3" s="296"/>
      <c r="G3" s="296"/>
      <c r="H3" s="363"/>
      <c r="I3" s="298"/>
      <c r="J3" s="298"/>
      <c r="K3" s="364"/>
      <c r="L3" s="362"/>
      <c r="M3" s="362"/>
      <c r="N3" s="298"/>
      <c r="O3" s="298"/>
      <c r="P3" s="365"/>
    </row>
    <row r="4" spans="1:19" s="292" customFormat="1" ht="24.6" customHeight="1" x14ac:dyDescent="0.2">
      <c r="A4" s="11" t="s">
        <v>886</v>
      </c>
      <c r="D4" s="299"/>
      <c r="E4" s="299"/>
      <c r="F4" s="296"/>
      <c r="G4" s="296"/>
      <c r="H4" s="363"/>
      <c r="I4" s="298"/>
      <c r="J4" s="298"/>
      <c r="K4" s="364"/>
      <c r="L4" s="362"/>
      <c r="M4" s="362"/>
      <c r="N4" s="298"/>
      <c r="O4" s="298"/>
      <c r="P4" s="365"/>
    </row>
    <row r="5" spans="1:19" s="292" customFormat="1" ht="5.0999999999999996" customHeight="1" x14ac:dyDescent="0.2">
      <c r="A5" s="286"/>
      <c r="B5" s="287"/>
      <c r="C5" s="288"/>
      <c r="D5" s="286"/>
      <c r="E5" s="286"/>
      <c r="F5" s="288"/>
      <c r="G5" s="288"/>
      <c r="H5" s="357"/>
      <c r="I5" s="290"/>
      <c r="J5" s="290"/>
      <c r="K5" s="358"/>
      <c r="L5" s="359"/>
      <c r="M5" s="359"/>
      <c r="N5" s="290"/>
      <c r="O5" s="290"/>
      <c r="P5" s="360"/>
      <c r="Q5" s="286"/>
      <c r="R5" s="286"/>
      <c r="S5" s="286"/>
    </row>
    <row r="7" spans="1:19" ht="20.25" x14ac:dyDescent="0.3">
      <c r="B7" s="366" t="s">
        <v>526</v>
      </c>
    </row>
    <row r="8" spans="1:19" ht="10.5" customHeight="1" x14ac:dyDescent="0.2"/>
    <row r="9" spans="1:19" ht="15.75" customHeight="1" x14ac:dyDescent="0.2">
      <c r="B9" s="367" t="s">
        <v>501</v>
      </c>
      <c r="C9" s="368"/>
      <c r="D9" s="368"/>
      <c r="E9" s="368"/>
      <c r="F9" s="368"/>
      <c r="G9" s="368"/>
      <c r="H9" s="368"/>
      <c r="I9" s="368"/>
      <c r="J9" s="368"/>
      <c r="K9" s="368"/>
      <c r="L9" s="368"/>
      <c r="M9" s="368"/>
      <c r="N9" s="368"/>
      <c r="O9" s="368"/>
      <c r="P9" s="368"/>
      <c r="Q9" s="368"/>
      <c r="R9" s="368"/>
      <c r="S9" s="369"/>
    </row>
    <row r="10" spans="1:19" ht="31.5" customHeight="1" x14ac:dyDescent="0.2">
      <c r="B10" s="664" t="s">
        <v>880</v>
      </c>
      <c r="C10" s="665"/>
      <c r="D10" s="665"/>
      <c r="E10" s="665"/>
      <c r="F10" s="665"/>
      <c r="G10" s="665"/>
      <c r="H10" s="665"/>
      <c r="I10" s="665"/>
      <c r="J10" s="665"/>
      <c r="K10" s="665"/>
      <c r="L10" s="665"/>
      <c r="M10" s="665"/>
      <c r="N10" s="665"/>
      <c r="O10" s="665"/>
      <c r="P10" s="665"/>
      <c r="Q10" s="665"/>
      <c r="R10" s="665"/>
      <c r="S10" s="666"/>
    </row>
    <row r="11" spans="1:19" ht="17.25" customHeight="1" x14ac:dyDescent="0.2"/>
    <row r="12" spans="1:19" x14ac:dyDescent="0.2">
      <c r="A12" s="300" t="s">
        <v>502</v>
      </c>
      <c r="B12" s="300" t="s">
        <v>503</v>
      </c>
      <c r="G12" s="487"/>
    </row>
    <row r="13" spans="1:19" x14ac:dyDescent="0.2">
      <c r="B13" s="300" t="s">
        <v>539</v>
      </c>
      <c r="G13" s="370"/>
    </row>
    <row r="14" spans="1:19" ht="9.9499999999999993" customHeight="1" x14ac:dyDescent="0.2"/>
    <row r="15" spans="1:19" ht="15" x14ac:dyDescent="0.25">
      <c r="A15" s="300" t="s">
        <v>504</v>
      </c>
      <c r="B15" s="300" t="s">
        <v>834</v>
      </c>
    </row>
    <row r="16" spans="1:19" ht="9.9499999999999993" customHeight="1" x14ac:dyDescent="0.2"/>
    <row r="17" spans="1:19" ht="17.25" customHeight="1" x14ac:dyDescent="0.25">
      <c r="B17" s="371" t="s">
        <v>505</v>
      </c>
    </row>
    <row r="18" spans="1:19" ht="9.9499999999999993" customHeight="1" x14ac:dyDescent="0.2"/>
    <row r="19" spans="1:19" ht="45.75" customHeight="1" x14ac:dyDescent="0.2">
      <c r="A19" s="496" t="s">
        <v>506</v>
      </c>
      <c r="B19" s="667" t="s">
        <v>881</v>
      </c>
      <c r="C19" s="667"/>
      <c r="D19" s="667"/>
      <c r="E19" s="667"/>
      <c r="F19" s="667"/>
      <c r="G19" s="667"/>
      <c r="H19" s="667"/>
      <c r="I19" s="667"/>
      <c r="J19" s="667"/>
      <c r="K19" s="667"/>
      <c r="L19" s="667"/>
      <c r="M19" s="667"/>
      <c r="N19" s="667"/>
      <c r="O19" s="667"/>
      <c r="P19" s="667"/>
      <c r="Q19" s="667"/>
      <c r="R19" s="667"/>
      <c r="S19" s="667"/>
    </row>
    <row r="20" spans="1:19" ht="9.9499999999999993" customHeight="1" x14ac:dyDescent="0.2"/>
    <row r="21" spans="1:19" x14ac:dyDescent="0.2">
      <c r="A21" s="300" t="s">
        <v>507</v>
      </c>
      <c r="B21" s="300" t="s">
        <v>540</v>
      </c>
    </row>
    <row r="22" spans="1:19" x14ac:dyDescent="0.2">
      <c r="B22" s="300" t="s">
        <v>508</v>
      </c>
    </row>
    <row r="23" spans="1:19" x14ac:dyDescent="0.2">
      <c r="B23" s="300" t="s">
        <v>541</v>
      </c>
    </row>
    <row r="24" spans="1:19" x14ac:dyDescent="0.2">
      <c r="B24" s="300" t="s">
        <v>509</v>
      </c>
    </row>
    <row r="25" spans="1:19" ht="14.25" customHeight="1" x14ac:dyDescent="0.25">
      <c r="B25" s="300" t="s">
        <v>553</v>
      </c>
    </row>
    <row r="26" spans="1:19" ht="9.9499999999999993" customHeight="1" x14ac:dyDescent="0.2"/>
    <row r="27" spans="1:19" ht="15" x14ac:dyDescent="0.25">
      <c r="A27" s="300" t="s">
        <v>510</v>
      </c>
      <c r="B27" s="300" t="s">
        <v>542</v>
      </c>
    </row>
    <row r="28" spans="1:19" x14ac:dyDescent="0.2">
      <c r="B28" s="372" t="s">
        <v>63</v>
      </c>
      <c r="C28" s="300" t="s">
        <v>511</v>
      </c>
    </row>
    <row r="29" spans="1:19" x14ac:dyDescent="0.2">
      <c r="B29" s="372"/>
      <c r="C29" s="300" t="s">
        <v>512</v>
      </c>
    </row>
    <row r="30" spans="1:19" x14ac:dyDescent="0.2">
      <c r="B30" s="372" t="s">
        <v>63</v>
      </c>
      <c r="C30" s="300" t="s">
        <v>513</v>
      </c>
    </row>
    <row r="31" spans="1:19" x14ac:dyDescent="0.2">
      <c r="B31" s="372" t="s">
        <v>63</v>
      </c>
      <c r="C31" s="373" t="s">
        <v>514</v>
      </c>
    </row>
    <row r="32" spans="1:19" x14ac:dyDescent="0.2">
      <c r="B32" s="372" t="s">
        <v>63</v>
      </c>
      <c r="C32" s="300" t="s">
        <v>515</v>
      </c>
    </row>
    <row r="33" spans="1:19" x14ac:dyDescent="0.2">
      <c r="B33" s="300" t="s">
        <v>543</v>
      </c>
    </row>
    <row r="34" spans="1:19" ht="9.9499999999999993" customHeight="1" x14ac:dyDescent="0.2"/>
    <row r="35" spans="1:19" x14ac:dyDescent="0.2">
      <c r="A35" s="300" t="s">
        <v>516</v>
      </c>
      <c r="B35" s="300" t="s">
        <v>550</v>
      </c>
    </row>
    <row r="36" spans="1:19" x14ac:dyDescent="0.2">
      <c r="B36" s="300" t="s">
        <v>517</v>
      </c>
    </row>
    <row r="37" spans="1:19" x14ac:dyDescent="0.2">
      <c r="B37" s="300" t="s">
        <v>544</v>
      </c>
    </row>
    <row r="38" spans="1:19" x14ac:dyDescent="0.2">
      <c r="B38" s="300" t="s">
        <v>545</v>
      </c>
    </row>
    <row r="39" spans="1:19" ht="9.9499999999999993" customHeight="1" x14ac:dyDescent="0.2"/>
    <row r="40" spans="1:19" ht="48" customHeight="1" x14ac:dyDescent="0.2">
      <c r="A40" s="496" t="s">
        <v>518</v>
      </c>
      <c r="B40" s="667" t="s">
        <v>882</v>
      </c>
      <c r="C40" s="667"/>
      <c r="D40" s="667"/>
      <c r="E40" s="667"/>
      <c r="F40" s="667"/>
      <c r="G40" s="667"/>
      <c r="H40" s="667"/>
      <c r="I40" s="667"/>
      <c r="J40" s="667"/>
      <c r="K40" s="667"/>
      <c r="L40" s="667"/>
      <c r="M40" s="667"/>
      <c r="N40" s="667"/>
      <c r="O40" s="667"/>
      <c r="P40" s="667"/>
      <c r="Q40" s="667"/>
      <c r="R40" s="667"/>
      <c r="S40" s="667"/>
    </row>
    <row r="41" spans="1:19" ht="9.9499999999999993" customHeight="1" x14ac:dyDescent="0.2"/>
    <row r="42" spans="1:19" x14ac:dyDescent="0.2">
      <c r="A42" s="300" t="s">
        <v>521</v>
      </c>
      <c r="B42" s="300" t="s">
        <v>519</v>
      </c>
    </row>
    <row r="43" spans="1:19" x14ac:dyDescent="0.2">
      <c r="B43" s="300" t="s">
        <v>520</v>
      </c>
    </row>
    <row r="44" spans="1:19" ht="9.9499999999999993" customHeight="1" x14ac:dyDescent="0.2"/>
    <row r="45" spans="1:19" x14ac:dyDescent="0.2">
      <c r="A45" s="300" t="s">
        <v>524</v>
      </c>
      <c r="B45" s="468" t="s">
        <v>833</v>
      </c>
    </row>
    <row r="46" spans="1:19" x14ac:dyDescent="0.2">
      <c r="B46" s="300" t="s">
        <v>552</v>
      </c>
    </row>
    <row r="47" spans="1:19" x14ac:dyDescent="0.2">
      <c r="B47" s="300" t="s">
        <v>522</v>
      </c>
    </row>
    <row r="48" spans="1:19" x14ac:dyDescent="0.2">
      <c r="B48" s="300" t="s">
        <v>548</v>
      </c>
      <c r="C48" s="300" t="s">
        <v>547</v>
      </c>
      <c r="D48" s="300" t="s">
        <v>313</v>
      </c>
    </row>
    <row r="49" spans="1:4" x14ac:dyDescent="0.2">
      <c r="C49" s="300" t="s">
        <v>546</v>
      </c>
      <c r="D49" s="300" t="s">
        <v>373</v>
      </c>
    </row>
    <row r="50" spans="1:4" x14ac:dyDescent="0.2">
      <c r="C50" s="374" t="s">
        <v>444</v>
      </c>
      <c r="D50" s="300" t="s">
        <v>523</v>
      </c>
    </row>
    <row r="51" spans="1:4" ht="9.9499999999999993" customHeight="1" x14ac:dyDescent="0.2"/>
    <row r="52" spans="1:4" ht="15" x14ac:dyDescent="0.25">
      <c r="A52" s="300" t="s">
        <v>883</v>
      </c>
      <c r="B52" s="300" t="s">
        <v>549</v>
      </c>
    </row>
    <row r="53" spans="1:4" x14ac:dyDescent="0.2">
      <c r="B53" s="300" t="s">
        <v>525</v>
      </c>
    </row>
    <row r="54" spans="1:4" ht="9.9499999999999993" customHeight="1" x14ac:dyDescent="0.2"/>
    <row r="55" spans="1:4" ht="14.25" customHeight="1" x14ac:dyDescent="0.2"/>
    <row r="56" spans="1:4" ht="14.25" customHeight="1" x14ac:dyDescent="0.2"/>
    <row r="57" spans="1:4" ht="14.25" customHeight="1" x14ac:dyDescent="0.2"/>
    <row r="58" spans="1:4" ht="9.9499999999999993" customHeight="1" x14ac:dyDescent="0.2"/>
    <row r="59" spans="1:4" hidden="1" x14ac:dyDescent="0.2"/>
    <row r="60" spans="1:4" hidden="1" x14ac:dyDescent="0.2"/>
  </sheetData>
  <sheetProtection algorithmName="SHA-512" hashValue="rnh7d4p1KTFZ46MW6EgAsr0ckqTcp32RX6KI9QpEu5lYrpmlhhRISIxPhYLgXn82+YJURbq1q344fYQrvXPGjA==" saltValue="mvxdXAqjfxDBV0l8srS6hA==" spinCount="100000" sheet="1" objects="1" scenarios="1" selectLockedCells="1" selectUnlockedCells="1"/>
  <mergeCells count="3">
    <mergeCell ref="B10:S10"/>
    <mergeCell ref="B19:S19"/>
    <mergeCell ref="B40:S40"/>
  </mergeCells>
  <conditionalFormatting sqref="G12">
    <cfRule type="containsBlanks" dxfId="0" priority="1">
      <formula>LEN(TRIM(G12))=0</formula>
    </cfRule>
  </conditionalFormatting>
  <pageMargins left="0.7" right="0.7" top="0.78740157499999996" bottom="0.78740157499999996" header="0.3" footer="0.3"/>
  <pageSetup paperSize="9" scale="62"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7870-E6E5-41AF-A7B4-1B9931E4249F}">
  <dimension ref="A1:IU173"/>
  <sheetViews>
    <sheetView showGridLines="0" zoomScaleNormal="100" workbookViewId="0">
      <pane xSplit="5" ySplit="13" topLeftCell="F14" activePane="bottomRight" state="frozen"/>
      <selection pane="topRight" activeCell="F1" sqref="F1"/>
      <selection pane="bottomLeft" activeCell="A14" sqref="A14"/>
      <selection pane="bottomRight" activeCell="B2" sqref="B2"/>
    </sheetView>
  </sheetViews>
  <sheetFormatPr baseColWidth="10" defaultRowHeight="15" x14ac:dyDescent="0.25"/>
  <cols>
    <col min="1" max="1" width="5.7109375" customWidth="1"/>
    <col min="2" max="2" width="15.7109375" customWidth="1"/>
    <col min="3" max="3" width="20.7109375" customWidth="1"/>
    <col min="4" max="4" width="23.7109375" customWidth="1"/>
    <col min="5" max="5" width="11.5703125" style="389"/>
    <col min="6" max="25" width="7.7109375" style="389" customWidth="1"/>
    <col min="26" max="255" width="7.7109375" customWidth="1"/>
  </cols>
  <sheetData>
    <row r="1" spans="1:255" s="292" customFormat="1" ht="5.0999999999999996" customHeight="1" x14ac:dyDescent="0.2">
      <c r="B1" s="286"/>
      <c r="C1" s="287"/>
      <c r="D1" s="286"/>
      <c r="E1" s="375"/>
      <c r="F1" s="375"/>
      <c r="G1" s="375"/>
      <c r="H1" s="376"/>
      <c r="I1" s="376"/>
      <c r="J1" s="376"/>
      <c r="K1" s="376"/>
      <c r="L1" s="376"/>
      <c r="M1" s="376"/>
      <c r="N1" s="376"/>
      <c r="O1" s="377"/>
      <c r="P1" s="377"/>
      <c r="Q1" s="377"/>
      <c r="R1" s="377"/>
      <c r="S1" s="377"/>
      <c r="T1" s="377"/>
      <c r="U1" s="377"/>
      <c r="V1" s="377"/>
      <c r="W1" s="377"/>
      <c r="X1" s="377"/>
      <c r="Y1" s="377"/>
      <c r="Z1" s="377"/>
    </row>
    <row r="2" spans="1:255" s="292" customFormat="1" ht="26.25" x14ac:dyDescent="0.2">
      <c r="B2" s="11" t="s">
        <v>478</v>
      </c>
      <c r="D2" s="293"/>
      <c r="E2" s="361"/>
      <c r="F2" s="361"/>
      <c r="G2" s="361"/>
      <c r="H2" s="361"/>
      <c r="I2" s="361"/>
      <c r="J2" s="378"/>
      <c r="K2" s="379"/>
      <c r="L2" s="377"/>
      <c r="M2" s="377"/>
      <c r="O2" s="377"/>
      <c r="P2" s="377"/>
      <c r="Q2" s="377"/>
      <c r="R2" s="377"/>
      <c r="S2" s="377"/>
      <c r="T2" s="377"/>
      <c r="U2" s="377"/>
      <c r="V2" s="377"/>
      <c r="W2" s="377"/>
      <c r="X2" s="377"/>
      <c r="Y2" s="377"/>
      <c r="Z2" s="377"/>
    </row>
    <row r="3" spans="1:255" s="292" customFormat="1" ht="3.75" customHeight="1" x14ac:dyDescent="0.2">
      <c r="B3" s="18"/>
      <c r="E3" s="377"/>
      <c r="F3" s="377"/>
      <c r="G3" s="377"/>
      <c r="H3" s="380"/>
      <c r="I3" s="380"/>
      <c r="J3" s="381"/>
      <c r="K3" s="382"/>
      <c r="L3" s="377"/>
      <c r="M3" s="377"/>
      <c r="O3" s="377"/>
      <c r="P3" s="377"/>
      <c r="Q3" s="377"/>
      <c r="R3" s="377"/>
      <c r="S3" s="377"/>
      <c r="T3" s="377"/>
      <c r="U3" s="377"/>
      <c r="V3" s="377"/>
      <c r="W3" s="377"/>
      <c r="X3" s="377"/>
      <c r="Y3" s="377"/>
      <c r="Z3" s="377"/>
    </row>
    <row r="4" spans="1:255" s="292" customFormat="1" ht="27" customHeight="1" x14ac:dyDescent="0.2">
      <c r="B4" s="11" t="s">
        <v>886</v>
      </c>
      <c r="D4" s="299"/>
      <c r="E4" s="383"/>
      <c r="F4" s="383"/>
      <c r="G4" s="383"/>
      <c r="H4" s="380"/>
      <c r="I4" s="384"/>
      <c r="J4" s="381"/>
      <c r="K4" s="382"/>
      <c r="L4" s="377"/>
      <c r="M4" s="377"/>
      <c r="O4" s="377"/>
      <c r="P4" s="377"/>
      <c r="Q4" s="377"/>
      <c r="R4" s="377"/>
      <c r="S4" s="377"/>
      <c r="T4" s="377"/>
      <c r="U4" s="377"/>
      <c r="V4" s="377"/>
      <c r="W4" s="377"/>
      <c r="X4" s="377"/>
      <c r="Y4" s="377"/>
      <c r="Z4" s="377"/>
    </row>
    <row r="5" spans="1:255" s="292" customFormat="1" ht="5.0999999999999996" customHeight="1" x14ac:dyDescent="0.2">
      <c r="B5" s="286"/>
      <c r="C5" s="287"/>
      <c r="D5" s="286"/>
      <c r="E5" s="375"/>
      <c r="F5" s="375"/>
      <c r="G5" s="375"/>
      <c r="H5" s="376"/>
      <c r="I5" s="376"/>
      <c r="J5" s="376"/>
      <c r="K5" s="376"/>
      <c r="L5" s="376"/>
      <c r="M5" s="376"/>
      <c r="N5" s="376"/>
      <c r="O5" s="377"/>
      <c r="P5" s="377"/>
      <c r="Q5" s="377"/>
      <c r="R5" s="377"/>
      <c r="S5" s="377"/>
      <c r="T5" s="377"/>
      <c r="U5" s="377"/>
      <c r="V5" s="377"/>
      <c r="W5" s="377"/>
      <c r="X5" s="377"/>
      <c r="Y5" s="377"/>
      <c r="Z5" s="377"/>
    </row>
    <row r="6" spans="1:255" s="385" customFormat="1" ht="5.0999999999999996" customHeight="1" x14ac:dyDescent="0.2">
      <c r="D6" s="386"/>
      <c r="F6" s="387"/>
      <c r="G6" s="387"/>
      <c r="H6" s="387"/>
      <c r="I6" s="384"/>
      <c r="J6" s="384"/>
      <c r="K6" s="384"/>
      <c r="L6" s="384"/>
      <c r="M6" s="387"/>
      <c r="N6" s="387"/>
      <c r="O6" s="387"/>
      <c r="P6" s="387"/>
      <c r="Q6" s="387"/>
      <c r="R6" s="387"/>
      <c r="S6" s="387"/>
      <c r="T6" s="387"/>
      <c r="U6" s="387"/>
      <c r="V6" s="387"/>
      <c r="W6" s="387"/>
      <c r="X6" s="387"/>
      <c r="Y6" s="387"/>
      <c r="Z6" s="387"/>
    </row>
    <row r="7" spans="1:255" s="385" customFormat="1" ht="5.0999999999999996" customHeight="1" x14ac:dyDescent="0.2">
      <c r="D7" s="386"/>
      <c r="F7" s="387"/>
      <c r="G7" s="387"/>
      <c r="H7" s="387"/>
      <c r="I7" s="384"/>
      <c r="J7" s="384"/>
      <c r="K7" s="384"/>
      <c r="L7" s="384"/>
      <c r="M7" s="387"/>
      <c r="N7" s="387"/>
      <c r="O7" s="387"/>
      <c r="P7" s="387"/>
      <c r="Q7" s="387"/>
      <c r="R7" s="387"/>
      <c r="S7" s="387"/>
      <c r="T7" s="387"/>
      <c r="U7" s="387"/>
      <c r="V7" s="387"/>
      <c r="W7" s="387"/>
      <c r="X7" s="387"/>
      <c r="Y7" s="387"/>
      <c r="Z7" s="387"/>
    </row>
    <row r="8" spans="1:255" s="385" customFormat="1" ht="5.0999999999999996" customHeight="1" x14ac:dyDescent="0.2">
      <c r="D8" s="386"/>
      <c r="F8" s="387"/>
      <c r="G8" s="387"/>
      <c r="H8" s="387"/>
      <c r="I8" s="384"/>
      <c r="J8" s="384"/>
      <c r="K8" s="384"/>
      <c r="L8" s="384"/>
      <c r="M8" s="387"/>
      <c r="N8" s="387"/>
      <c r="O8" s="387"/>
      <c r="P8" s="387"/>
      <c r="Q8" s="387"/>
      <c r="R8" s="387"/>
      <c r="S8" s="387"/>
      <c r="T8" s="387"/>
      <c r="U8" s="387"/>
      <c r="V8" s="387"/>
      <c r="W8" s="387"/>
      <c r="X8" s="387"/>
      <c r="Y8" s="387"/>
      <c r="Z8" s="387"/>
    </row>
    <row r="9" spans="1:255" ht="111.75" customHeight="1" x14ac:dyDescent="0.25">
      <c r="B9" s="388" t="s">
        <v>554</v>
      </c>
      <c r="E9"/>
      <c r="J9" s="390"/>
      <c r="Z9" s="389"/>
    </row>
    <row r="10" spans="1:255" ht="9" customHeight="1" x14ac:dyDescent="0.25"/>
    <row r="11" spans="1:255" ht="25.5" x14ac:dyDescent="0.25">
      <c r="A11" s="62" t="s">
        <v>7</v>
      </c>
      <c r="B11" s="63" t="s">
        <v>578</v>
      </c>
      <c r="C11" s="64" t="s">
        <v>8</v>
      </c>
      <c r="D11" s="63" t="s">
        <v>24</v>
      </c>
      <c r="E11" s="63" t="s">
        <v>555</v>
      </c>
      <c r="F11" s="63" t="s">
        <v>556</v>
      </c>
      <c r="G11" s="63" t="s">
        <v>557</v>
      </c>
      <c r="H11" s="63" t="s">
        <v>558</v>
      </c>
      <c r="I11" s="63" t="s">
        <v>559</v>
      </c>
      <c r="J11" s="63" t="s">
        <v>560</v>
      </c>
      <c r="K11" s="63" t="s">
        <v>561</v>
      </c>
      <c r="L11" s="63" t="s">
        <v>562</v>
      </c>
      <c r="M11" s="63" t="s">
        <v>563</v>
      </c>
      <c r="N11" s="63" t="s">
        <v>564</v>
      </c>
      <c r="O11" s="63" t="s">
        <v>565</v>
      </c>
      <c r="P11" s="63" t="s">
        <v>566</v>
      </c>
      <c r="Q11" s="63" t="s">
        <v>567</v>
      </c>
      <c r="R11" s="63" t="s">
        <v>568</v>
      </c>
      <c r="S11" s="63" t="s">
        <v>569</v>
      </c>
      <c r="T11" s="63" t="s">
        <v>570</v>
      </c>
      <c r="U11" s="63" t="s">
        <v>571</v>
      </c>
      <c r="V11" s="63" t="s">
        <v>572</v>
      </c>
      <c r="W11" s="63" t="s">
        <v>573</v>
      </c>
      <c r="X11" s="63" t="s">
        <v>574</v>
      </c>
      <c r="Y11" s="63" t="s">
        <v>575</v>
      </c>
      <c r="Z11" s="63" t="s">
        <v>576</v>
      </c>
      <c r="AA11" s="63" t="s">
        <v>577</v>
      </c>
      <c r="AB11" s="63" t="s">
        <v>587</v>
      </c>
      <c r="AC11" s="63" t="s">
        <v>588</v>
      </c>
      <c r="AD11" s="63" t="s">
        <v>589</v>
      </c>
      <c r="AE11" s="63" t="s">
        <v>590</v>
      </c>
      <c r="AF11" s="63" t="s">
        <v>591</v>
      </c>
      <c r="AG11" s="63" t="s">
        <v>592</v>
      </c>
      <c r="AH11" s="63" t="s">
        <v>593</v>
      </c>
      <c r="AI11" s="63" t="s">
        <v>594</v>
      </c>
      <c r="AJ11" s="63" t="s">
        <v>595</v>
      </c>
      <c r="AK11" s="63" t="s">
        <v>596</v>
      </c>
      <c r="AL11" s="63" t="s">
        <v>597</v>
      </c>
      <c r="AM11" s="63" t="s">
        <v>598</v>
      </c>
      <c r="AN11" s="63" t="s">
        <v>599</v>
      </c>
      <c r="AO11" s="63" t="s">
        <v>600</v>
      </c>
      <c r="AP11" s="63" t="s">
        <v>601</v>
      </c>
      <c r="AQ11" s="63" t="s">
        <v>602</v>
      </c>
      <c r="AR11" s="63" t="s">
        <v>603</v>
      </c>
      <c r="AS11" s="63" t="s">
        <v>604</v>
      </c>
      <c r="AT11" s="63" t="s">
        <v>605</v>
      </c>
      <c r="AU11" s="63" t="s">
        <v>606</v>
      </c>
      <c r="AV11" s="63" t="s">
        <v>607</v>
      </c>
      <c r="AW11" s="63" t="s">
        <v>608</v>
      </c>
      <c r="AX11" s="63" t="s">
        <v>609</v>
      </c>
      <c r="AY11" s="63" t="s">
        <v>610</v>
      </c>
      <c r="AZ11" s="63" t="s">
        <v>611</v>
      </c>
      <c r="BA11" s="63" t="s">
        <v>612</v>
      </c>
      <c r="BB11" s="63" t="s">
        <v>613</v>
      </c>
      <c r="BC11" s="63" t="s">
        <v>614</v>
      </c>
      <c r="BD11" s="63" t="s">
        <v>615</v>
      </c>
      <c r="BE11" s="63" t="s">
        <v>616</v>
      </c>
      <c r="BF11" s="63" t="s">
        <v>617</v>
      </c>
      <c r="BG11" s="63" t="s">
        <v>618</v>
      </c>
      <c r="BH11" s="63" t="s">
        <v>619</v>
      </c>
      <c r="BI11" s="63" t="s">
        <v>620</v>
      </c>
      <c r="BJ11" s="63" t="s">
        <v>621</v>
      </c>
      <c r="BK11" s="63" t="s">
        <v>622</v>
      </c>
      <c r="BL11" s="63" t="s">
        <v>623</v>
      </c>
      <c r="BM11" s="63" t="s">
        <v>624</v>
      </c>
      <c r="BN11" s="63" t="s">
        <v>625</v>
      </c>
      <c r="BO11" s="63" t="s">
        <v>626</v>
      </c>
      <c r="BP11" s="63" t="s">
        <v>627</v>
      </c>
      <c r="BQ11" s="63" t="s">
        <v>628</v>
      </c>
      <c r="BR11" s="63" t="s">
        <v>629</v>
      </c>
      <c r="BS11" s="63" t="s">
        <v>630</v>
      </c>
      <c r="BT11" s="63" t="s">
        <v>631</v>
      </c>
      <c r="BU11" s="63" t="s">
        <v>632</v>
      </c>
      <c r="BV11" s="63" t="s">
        <v>633</v>
      </c>
      <c r="BW11" s="63" t="s">
        <v>634</v>
      </c>
      <c r="BX11" s="63" t="s">
        <v>635</v>
      </c>
      <c r="BY11" s="63" t="s">
        <v>636</v>
      </c>
      <c r="BZ11" s="63" t="s">
        <v>637</v>
      </c>
      <c r="CA11" s="63" t="s">
        <v>638</v>
      </c>
      <c r="CB11" s="63" t="s">
        <v>639</v>
      </c>
      <c r="CC11" s="63" t="s">
        <v>640</v>
      </c>
      <c r="CD11" s="63" t="s">
        <v>641</v>
      </c>
      <c r="CE11" s="63" t="s">
        <v>642</v>
      </c>
      <c r="CF11" s="63" t="s">
        <v>643</v>
      </c>
      <c r="CG11" s="63" t="s">
        <v>644</v>
      </c>
      <c r="CH11" s="63" t="s">
        <v>645</v>
      </c>
      <c r="CI11" s="63" t="s">
        <v>646</v>
      </c>
      <c r="CJ11" s="63" t="s">
        <v>647</v>
      </c>
      <c r="CK11" s="63" t="s">
        <v>648</v>
      </c>
      <c r="CL11" s="63" t="s">
        <v>649</v>
      </c>
      <c r="CM11" s="63" t="s">
        <v>650</v>
      </c>
      <c r="CN11" s="63" t="s">
        <v>651</v>
      </c>
      <c r="CO11" s="63" t="s">
        <v>652</v>
      </c>
      <c r="CP11" s="63" t="s">
        <v>653</v>
      </c>
      <c r="CQ11" s="63" t="s">
        <v>654</v>
      </c>
      <c r="CR11" s="63" t="s">
        <v>655</v>
      </c>
      <c r="CS11" s="63" t="s">
        <v>656</v>
      </c>
      <c r="CT11" s="63" t="s">
        <v>657</v>
      </c>
      <c r="CU11" s="63" t="s">
        <v>658</v>
      </c>
      <c r="CV11" s="63" t="s">
        <v>659</v>
      </c>
      <c r="CW11" s="63" t="s">
        <v>660</v>
      </c>
      <c r="CX11" s="63" t="s">
        <v>661</v>
      </c>
      <c r="CY11" s="63" t="s">
        <v>662</v>
      </c>
      <c r="CZ11" s="63" t="s">
        <v>663</v>
      </c>
      <c r="DA11" s="63" t="s">
        <v>664</v>
      </c>
      <c r="DB11" s="63" t="s">
        <v>665</v>
      </c>
      <c r="DC11" s="63" t="s">
        <v>666</v>
      </c>
      <c r="DD11" s="63" t="s">
        <v>667</v>
      </c>
      <c r="DE11" s="63" t="s">
        <v>668</v>
      </c>
      <c r="DF11" s="63" t="s">
        <v>669</v>
      </c>
      <c r="DG11" s="63" t="s">
        <v>670</v>
      </c>
      <c r="DH11" s="63" t="s">
        <v>671</v>
      </c>
      <c r="DI11" s="63" t="s">
        <v>672</v>
      </c>
      <c r="DJ11" s="63" t="s">
        <v>673</v>
      </c>
      <c r="DK11" s="63" t="s">
        <v>674</v>
      </c>
      <c r="DL11" s="63" t="s">
        <v>675</v>
      </c>
      <c r="DM11" s="63" t="s">
        <v>676</v>
      </c>
      <c r="DN11" s="63" t="s">
        <v>677</v>
      </c>
      <c r="DO11" s="63" t="s">
        <v>678</v>
      </c>
      <c r="DP11" s="63" t="s">
        <v>679</v>
      </c>
      <c r="DQ11" s="63" t="s">
        <v>680</v>
      </c>
      <c r="DR11" s="63" t="s">
        <v>681</v>
      </c>
      <c r="DS11" s="63" t="s">
        <v>682</v>
      </c>
      <c r="DT11" s="63" t="s">
        <v>683</v>
      </c>
      <c r="DU11" s="63" t="s">
        <v>684</v>
      </c>
      <c r="DV11" s="63" t="s">
        <v>685</v>
      </c>
      <c r="DW11" s="63" t="s">
        <v>686</v>
      </c>
      <c r="DX11" s="63" t="s">
        <v>687</v>
      </c>
      <c r="DY11" s="63" t="s">
        <v>688</v>
      </c>
      <c r="DZ11" s="63" t="s">
        <v>689</v>
      </c>
      <c r="EA11" s="63" t="s">
        <v>690</v>
      </c>
      <c r="EB11" s="63" t="s">
        <v>691</v>
      </c>
      <c r="EC11" s="63" t="s">
        <v>692</v>
      </c>
      <c r="ED11" s="63" t="s">
        <v>693</v>
      </c>
      <c r="EE11" s="63" t="s">
        <v>694</v>
      </c>
      <c r="EF11" s="63" t="s">
        <v>695</v>
      </c>
      <c r="EG11" s="63" t="s">
        <v>696</v>
      </c>
      <c r="EH11" s="63" t="s">
        <v>697</v>
      </c>
      <c r="EI11" s="63" t="s">
        <v>698</v>
      </c>
      <c r="EJ11" s="63" t="s">
        <v>699</v>
      </c>
      <c r="EK11" s="63" t="s">
        <v>700</v>
      </c>
      <c r="EL11" s="63" t="s">
        <v>701</v>
      </c>
      <c r="EM11" s="63" t="s">
        <v>702</v>
      </c>
      <c r="EN11" s="63" t="s">
        <v>703</v>
      </c>
      <c r="EO11" s="63" t="s">
        <v>704</v>
      </c>
      <c r="EP11" s="63" t="s">
        <v>705</v>
      </c>
      <c r="EQ11" s="63" t="s">
        <v>706</v>
      </c>
      <c r="ER11" s="63" t="s">
        <v>707</v>
      </c>
      <c r="ES11" s="63" t="s">
        <v>708</v>
      </c>
      <c r="ET11" s="63" t="s">
        <v>709</v>
      </c>
      <c r="EU11" s="63" t="s">
        <v>710</v>
      </c>
      <c r="EV11" s="63" t="s">
        <v>711</v>
      </c>
      <c r="EW11" s="63" t="s">
        <v>712</v>
      </c>
      <c r="EX11" s="63" t="s">
        <v>713</v>
      </c>
      <c r="EY11" s="63" t="s">
        <v>714</v>
      </c>
      <c r="EZ11" s="63" t="s">
        <v>715</v>
      </c>
      <c r="FA11" s="63" t="s">
        <v>716</v>
      </c>
      <c r="FB11" s="63" t="s">
        <v>717</v>
      </c>
      <c r="FC11" s="63" t="s">
        <v>718</v>
      </c>
      <c r="FD11" s="63" t="s">
        <v>719</v>
      </c>
      <c r="FE11" s="63" t="s">
        <v>720</v>
      </c>
      <c r="FF11" s="63" t="s">
        <v>721</v>
      </c>
      <c r="FG11" s="63" t="s">
        <v>722</v>
      </c>
      <c r="FH11" s="63" t="s">
        <v>723</v>
      </c>
      <c r="FI11" s="63" t="s">
        <v>724</v>
      </c>
      <c r="FJ11" s="63" t="s">
        <v>725</v>
      </c>
      <c r="FK11" s="63" t="s">
        <v>726</v>
      </c>
      <c r="FL11" s="63" t="s">
        <v>727</v>
      </c>
      <c r="FM11" s="63" t="s">
        <v>728</v>
      </c>
      <c r="FN11" s="63" t="s">
        <v>729</v>
      </c>
      <c r="FO11" s="63" t="s">
        <v>730</v>
      </c>
      <c r="FP11" s="63" t="s">
        <v>731</v>
      </c>
      <c r="FQ11" s="63" t="s">
        <v>732</v>
      </c>
      <c r="FR11" s="63" t="s">
        <v>733</v>
      </c>
      <c r="FS11" s="63" t="s">
        <v>734</v>
      </c>
      <c r="FT11" s="63" t="s">
        <v>735</v>
      </c>
      <c r="FU11" s="63" t="s">
        <v>736</v>
      </c>
      <c r="FV11" s="63" t="s">
        <v>737</v>
      </c>
      <c r="FW11" s="63" t="s">
        <v>738</v>
      </c>
      <c r="FX11" s="63" t="s">
        <v>739</v>
      </c>
      <c r="FY11" s="63" t="s">
        <v>740</v>
      </c>
      <c r="FZ11" s="63" t="s">
        <v>741</v>
      </c>
      <c r="GA11" s="63" t="s">
        <v>742</v>
      </c>
      <c r="GB11" s="63" t="s">
        <v>743</v>
      </c>
      <c r="GC11" s="63" t="s">
        <v>744</v>
      </c>
      <c r="GD11" s="63" t="s">
        <v>745</v>
      </c>
      <c r="GE11" s="63" t="s">
        <v>746</v>
      </c>
      <c r="GF11" s="63" t="s">
        <v>747</v>
      </c>
      <c r="GG11" s="63" t="s">
        <v>748</v>
      </c>
      <c r="GH11" s="63" t="s">
        <v>749</v>
      </c>
      <c r="GI11" s="63" t="s">
        <v>750</v>
      </c>
      <c r="GJ11" s="63" t="s">
        <v>751</v>
      </c>
      <c r="GK11" s="63" t="s">
        <v>752</v>
      </c>
      <c r="GL11" s="63" t="s">
        <v>753</v>
      </c>
      <c r="GM11" s="63" t="s">
        <v>754</v>
      </c>
      <c r="GN11" s="63" t="s">
        <v>755</v>
      </c>
      <c r="GO11" s="63" t="s">
        <v>756</v>
      </c>
      <c r="GP11" s="63" t="s">
        <v>757</v>
      </c>
      <c r="GQ11" s="63" t="s">
        <v>758</v>
      </c>
      <c r="GR11" s="63" t="s">
        <v>759</v>
      </c>
      <c r="GS11" s="63" t="s">
        <v>760</v>
      </c>
      <c r="GT11" s="63" t="s">
        <v>761</v>
      </c>
      <c r="GU11" s="63" t="s">
        <v>762</v>
      </c>
      <c r="GV11" s="63" t="s">
        <v>763</v>
      </c>
      <c r="GW11" s="63" t="s">
        <v>764</v>
      </c>
      <c r="GX11" s="63" t="s">
        <v>765</v>
      </c>
      <c r="GY11" s="63" t="s">
        <v>766</v>
      </c>
      <c r="GZ11" s="63" t="s">
        <v>767</v>
      </c>
      <c r="HA11" s="63" t="s">
        <v>768</v>
      </c>
      <c r="HB11" s="63" t="s">
        <v>769</v>
      </c>
      <c r="HC11" s="63" t="s">
        <v>770</v>
      </c>
      <c r="HD11" s="63" t="s">
        <v>771</v>
      </c>
      <c r="HE11" s="63" t="s">
        <v>772</v>
      </c>
      <c r="HF11" s="63" t="s">
        <v>773</v>
      </c>
      <c r="HG11" s="63" t="s">
        <v>774</v>
      </c>
      <c r="HH11" s="63" t="s">
        <v>775</v>
      </c>
      <c r="HI11" s="63" t="s">
        <v>776</v>
      </c>
      <c r="HJ11" s="63" t="s">
        <v>777</v>
      </c>
      <c r="HK11" s="63" t="s">
        <v>778</v>
      </c>
      <c r="HL11" s="63" t="s">
        <v>779</v>
      </c>
      <c r="HM11" s="63" t="s">
        <v>780</v>
      </c>
      <c r="HN11" s="63" t="s">
        <v>781</v>
      </c>
      <c r="HO11" s="63" t="s">
        <v>782</v>
      </c>
      <c r="HP11" s="63" t="s">
        <v>783</v>
      </c>
      <c r="HQ11" s="63" t="s">
        <v>784</v>
      </c>
      <c r="HR11" s="63" t="s">
        <v>785</v>
      </c>
      <c r="HS11" s="63" t="s">
        <v>786</v>
      </c>
      <c r="HT11" s="63" t="s">
        <v>787</v>
      </c>
      <c r="HU11" s="63" t="s">
        <v>788</v>
      </c>
      <c r="HV11" s="63" t="s">
        <v>789</v>
      </c>
      <c r="HW11" s="63" t="s">
        <v>790</v>
      </c>
      <c r="HX11" s="63" t="s">
        <v>791</v>
      </c>
      <c r="HY11" s="63" t="s">
        <v>792</v>
      </c>
      <c r="HZ11" s="63" t="s">
        <v>793</v>
      </c>
      <c r="IA11" s="63" t="s">
        <v>794</v>
      </c>
      <c r="IB11" s="63" t="s">
        <v>795</v>
      </c>
      <c r="IC11" s="63" t="s">
        <v>796</v>
      </c>
      <c r="ID11" s="63" t="s">
        <v>797</v>
      </c>
      <c r="IE11" s="63" t="s">
        <v>798</v>
      </c>
      <c r="IF11" s="63" t="s">
        <v>799</v>
      </c>
      <c r="IG11" s="63" t="s">
        <v>800</v>
      </c>
      <c r="IH11" s="63" t="s">
        <v>801</v>
      </c>
      <c r="II11" s="63" t="s">
        <v>802</v>
      </c>
      <c r="IJ11" s="63" t="s">
        <v>803</v>
      </c>
      <c r="IK11" s="63" t="s">
        <v>804</v>
      </c>
      <c r="IL11" s="63" t="s">
        <v>805</v>
      </c>
      <c r="IM11" s="63" t="s">
        <v>806</v>
      </c>
      <c r="IN11" s="63" t="s">
        <v>807</v>
      </c>
      <c r="IO11" s="63" t="s">
        <v>808</v>
      </c>
      <c r="IP11" s="63" t="s">
        <v>809</v>
      </c>
      <c r="IQ11" s="63" t="s">
        <v>810</v>
      </c>
      <c r="IR11" s="63" t="s">
        <v>811</v>
      </c>
      <c r="IS11" s="63" t="s">
        <v>812</v>
      </c>
      <c r="IT11" s="350" t="s">
        <v>813</v>
      </c>
      <c r="IU11" s="63" t="s">
        <v>814</v>
      </c>
    </row>
    <row r="12" spans="1:255" s="397" customFormat="1" x14ac:dyDescent="0.25">
      <c r="A12" s="391"/>
      <c r="B12" s="392"/>
      <c r="C12" s="393"/>
      <c r="D12" s="394" t="s">
        <v>580</v>
      </c>
      <c r="E12" s="395">
        <f>SUM(F12:IU12)</f>
        <v>0</v>
      </c>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c r="BW12" s="396"/>
      <c r="BX12" s="396"/>
      <c r="BY12" s="396"/>
      <c r="BZ12" s="396"/>
      <c r="CA12" s="396"/>
      <c r="CB12" s="396"/>
      <c r="CC12" s="396"/>
      <c r="CD12" s="396"/>
      <c r="CE12" s="396"/>
      <c r="CF12" s="396"/>
      <c r="CG12" s="396"/>
      <c r="CH12" s="396"/>
      <c r="CI12" s="396"/>
      <c r="CJ12" s="396"/>
      <c r="CK12" s="396"/>
      <c r="CL12" s="396"/>
      <c r="CM12" s="396"/>
      <c r="CN12" s="396"/>
      <c r="CO12" s="396"/>
      <c r="CP12" s="396"/>
      <c r="CQ12" s="396"/>
      <c r="CR12" s="396"/>
      <c r="CS12" s="396"/>
      <c r="CT12" s="396"/>
      <c r="CU12" s="396"/>
      <c r="CV12" s="396"/>
      <c r="CW12" s="396"/>
      <c r="CX12" s="396"/>
      <c r="CY12" s="396"/>
      <c r="CZ12" s="396"/>
      <c r="DA12" s="396"/>
      <c r="DB12" s="396"/>
      <c r="DC12" s="396"/>
      <c r="DD12" s="396"/>
      <c r="DE12" s="396"/>
      <c r="DF12" s="396"/>
      <c r="DG12" s="396"/>
      <c r="DH12" s="396"/>
      <c r="DI12" s="396"/>
      <c r="DJ12" s="396"/>
      <c r="DK12" s="396"/>
      <c r="DL12" s="396"/>
      <c r="DM12" s="396"/>
      <c r="DN12" s="396"/>
      <c r="DO12" s="396"/>
      <c r="DP12" s="396"/>
      <c r="DQ12" s="396"/>
      <c r="DR12" s="396"/>
      <c r="DS12" s="396"/>
      <c r="DT12" s="396"/>
      <c r="DU12" s="396"/>
      <c r="DV12" s="396"/>
      <c r="DW12" s="396"/>
      <c r="DX12" s="396"/>
      <c r="DY12" s="396"/>
      <c r="DZ12" s="396"/>
      <c r="EA12" s="396"/>
      <c r="EB12" s="396"/>
      <c r="EC12" s="396"/>
      <c r="ED12" s="396"/>
      <c r="EE12" s="396"/>
      <c r="EF12" s="396"/>
      <c r="EG12" s="396"/>
      <c r="EH12" s="396"/>
      <c r="EI12" s="396"/>
      <c r="EJ12" s="396"/>
      <c r="EK12" s="396"/>
      <c r="EL12" s="396"/>
      <c r="EM12" s="396"/>
      <c r="EN12" s="396"/>
      <c r="EO12" s="396"/>
      <c r="EP12" s="396"/>
      <c r="EQ12" s="396"/>
      <c r="ER12" s="396"/>
      <c r="ES12" s="396"/>
      <c r="ET12" s="396"/>
      <c r="EU12" s="396"/>
      <c r="EV12" s="396"/>
      <c r="EW12" s="396"/>
      <c r="EX12" s="396"/>
      <c r="EY12" s="396"/>
      <c r="EZ12" s="396"/>
      <c r="FA12" s="396"/>
      <c r="FB12" s="396"/>
      <c r="FC12" s="396"/>
      <c r="FD12" s="396"/>
      <c r="FE12" s="396"/>
      <c r="FF12" s="396"/>
      <c r="FG12" s="396"/>
      <c r="FH12" s="396"/>
      <c r="FI12" s="396"/>
      <c r="FJ12" s="396"/>
      <c r="FK12" s="396"/>
      <c r="FL12" s="396"/>
      <c r="FM12" s="396"/>
      <c r="FN12" s="396"/>
      <c r="FO12" s="396"/>
      <c r="FP12" s="396"/>
      <c r="FQ12" s="396"/>
      <c r="FR12" s="396"/>
      <c r="FS12" s="396"/>
      <c r="FT12" s="396"/>
      <c r="FU12" s="396"/>
      <c r="FV12" s="396"/>
      <c r="FW12" s="396"/>
      <c r="FX12" s="396"/>
      <c r="FY12" s="396"/>
      <c r="FZ12" s="396"/>
      <c r="GA12" s="396"/>
      <c r="GB12" s="396"/>
      <c r="GC12" s="396"/>
      <c r="GD12" s="396"/>
      <c r="GE12" s="396"/>
      <c r="GF12" s="396"/>
      <c r="GG12" s="396"/>
      <c r="GH12" s="396"/>
      <c r="GI12" s="396"/>
      <c r="GJ12" s="396"/>
      <c r="GK12" s="396"/>
      <c r="GL12" s="396"/>
      <c r="GM12" s="396"/>
      <c r="GN12" s="396"/>
      <c r="GO12" s="396"/>
      <c r="GP12" s="396"/>
      <c r="GQ12" s="396"/>
      <c r="GR12" s="396"/>
      <c r="GS12" s="396"/>
      <c r="GT12" s="396"/>
      <c r="GU12" s="396"/>
      <c r="GV12" s="396"/>
      <c r="GW12" s="396"/>
      <c r="GX12" s="396"/>
      <c r="GY12" s="396"/>
      <c r="GZ12" s="396"/>
      <c r="HA12" s="396"/>
      <c r="HB12" s="396"/>
      <c r="HC12" s="396"/>
      <c r="HD12" s="396"/>
      <c r="HE12" s="396"/>
      <c r="HF12" s="396"/>
      <c r="HG12" s="396"/>
      <c r="HH12" s="396"/>
      <c r="HI12" s="396"/>
      <c r="HJ12" s="396"/>
      <c r="HK12" s="396"/>
      <c r="HL12" s="396"/>
      <c r="HM12" s="396"/>
      <c r="HN12" s="396"/>
      <c r="HO12" s="396"/>
      <c r="HP12" s="396"/>
      <c r="HQ12" s="396"/>
      <c r="HR12" s="396"/>
      <c r="HS12" s="396"/>
      <c r="HT12" s="396"/>
      <c r="HU12" s="396"/>
      <c r="HV12" s="396"/>
      <c r="HW12" s="396"/>
      <c r="HX12" s="396"/>
      <c r="HY12" s="396"/>
      <c r="HZ12" s="396"/>
      <c r="IA12" s="396"/>
      <c r="IB12" s="396"/>
      <c r="IC12" s="396"/>
      <c r="ID12" s="396"/>
      <c r="IE12" s="396"/>
      <c r="IF12" s="396"/>
      <c r="IG12" s="396"/>
      <c r="IH12" s="396"/>
      <c r="II12" s="396"/>
      <c r="IJ12" s="396"/>
      <c r="IK12" s="396"/>
      <c r="IL12" s="396"/>
      <c r="IM12" s="396"/>
      <c r="IN12" s="396"/>
      <c r="IO12" s="396"/>
      <c r="IP12" s="396"/>
      <c r="IQ12" s="396"/>
      <c r="IR12" s="396"/>
      <c r="IS12" s="396"/>
      <c r="IT12" s="444"/>
      <c r="IU12" s="396"/>
    </row>
    <row r="13" spans="1:255" s="397" customFormat="1" x14ac:dyDescent="0.25">
      <c r="A13" s="398"/>
      <c r="B13" s="399"/>
      <c r="C13" s="400"/>
      <c r="D13" s="401" t="s">
        <v>581</v>
      </c>
      <c r="E13" s="395">
        <f>SUM(F13:IU13)</f>
        <v>0</v>
      </c>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6"/>
      <c r="AQ13" s="396"/>
      <c r="AR13" s="396"/>
      <c r="AS13" s="396"/>
      <c r="AT13" s="396"/>
      <c r="AU13" s="396"/>
      <c r="AV13" s="396"/>
      <c r="AW13" s="396"/>
      <c r="AX13" s="396"/>
      <c r="AY13" s="396"/>
      <c r="AZ13" s="396"/>
      <c r="BA13" s="396"/>
      <c r="BB13" s="396"/>
      <c r="BC13" s="396"/>
      <c r="BD13" s="396"/>
      <c r="BE13" s="396"/>
      <c r="BF13" s="396"/>
      <c r="BG13" s="396"/>
      <c r="BH13" s="396"/>
      <c r="BI13" s="396"/>
      <c r="BJ13" s="396"/>
      <c r="BK13" s="396"/>
      <c r="BL13" s="396"/>
      <c r="BM13" s="396"/>
      <c r="BN13" s="396"/>
      <c r="BO13" s="396"/>
      <c r="BP13" s="396"/>
      <c r="BQ13" s="396"/>
      <c r="BR13" s="396"/>
      <c r="BS13" s="396"/>
      <c r="BT13" s="396"/>
      <c r="BU13" s="396"/>
      <c r="BV13" s="396"/>
      <c r="BW13" s="396"/>
      <c r="BX13" s="396"/>
      <c r="BY13" s="396"/>
      <c r="BZ13" s="396"/>
      <c r="CA13" s="396"/>
      <c r="CB13" s="396"/>
      <c r="CC13" s="396"/>
      <c r="CD13" s="396"/>
      <c r="CE13" s="396"/>
      <c r="CF13" s="396"/>
      <c r="CG13" s="396"/>
      <c r="CH13" s="396"/>
      <c r="CI13" s="396"/>
      <c r="CJ13" s="396"/>
      <c r="CK13" s="396"/>
      <c r="CL13" s="396"/>
      <c r="CM13" s="396"/>
      <c r="CN13" s="396"/>
      <c r="CO13" s="396"/>
      <c r="CP13" s="396"/>
      <c r="CQ13" s="396"/>
      <c r="CR13" s="396"/>
      <c r="CS13" s="396"/>
      <c r="CT13" s="396"/>
      <c r="CU13" s="396"/>
      <c r="CV13" s="396"/>
      <c r="CW13" s="396"/>
      <c r="CX13" s="396"/>
      <c r="CY13" s="396"/>
      <c r="CZ13" s="396"/>
      <c r="DA13" s="396"/>
      <c r="DB13" s="396"/>
      <c r="DC13" s="396"/>
      <c r="DD13" s="396"/>
      <c r="DE13" s="396"/>
      <c r="DF13" s="396"/>
      <c r="DG13" s="396"/>
      <c r="DH13" s="396"/>
      <c r="DI13" s="396"/>
      <c r="DJ13" s="396"/>
      <c r="DK13" s="396"/>
      <c r="DL13" s="396"/>
      <c r="DM13" s="396"/>
      <c r="DN13" s="396"/>
      <c r="DO13" s="396"/>
      <c r="DP13" s="396"/>
      <c r="DQ13" s="396"/>
      <c r="DR13" s="396"/>
      <c r="DS13" s="396"/>
      <c r="DT13" s="396"/>
      <c r="DU13" s="396"/>
      <c r="DV13" s="396"/>
      <c r="DW13" s="396"/>
      <c r="DX13" s="396"/>
      <c r="DY13" s="396"/>
      <c r="DZ13" s="396"/>
      <c r="EA13" s="396"/>
      <c r="EB13" s="396"/>
      <c r="EC13" s="396"/>
      <c r="ED13" s="396"/>
      <c r="EE13" s="396"/>
      <c r="EF13" s="396"/>
      <c r="EG13" s="396"/>
      <c r="EH13" s="396"/>
      <c r="EI13" s="396"/>
      <c r="EJ13" s="396"/>
      <c r="EK13" s="396"/>
      <c r="EL13" s="396"/>
      <c r="EM13" s="396"/>
      <c r="EN13" s="396"/>
      <c r="EO13" s="396"/>
      <c r="EP13" s="396"/>
      <c r="EQ13" s="396"/>
      <c r="ER13" s="396"/>
      <c r="ES13" s="396"/>
      <c r="ET13" s="396"/>
      <c r="EU13" s="396"/>
      <c r="EV13" s="396"/>
      <c r="EW13" s="396"/>
      <c r="EX13" s="396"/>
      <c r="EY13" s="396"/>
      <c r="EZ13" s="396"/>
      <c r="FA13" s="396"/>
      <c r="FB13" s="396"/>
      <c r="FC13" s="396"/>
      <c r="FD13" s="396"/>
      <c r="FE13" s="396"/>
      <c r="FF13" s="396"/>
      <c r="FG13" s="396"/>
      <c r="FH13" s="396"/>
      <c r="FI13" s="396"/>
      <c r="FJ13" s="396"/>
      <c r="FK13" s="396"/>
      <c r="FL13" s="396"/>
      <c r="FM13" s="396"/>
      <c r="FN13" s="396"/>
      <c r="FO13" s="396"/>
      <c r="FP13" s="396"/>
      <c r="FQ13" s="396"/>
      <c r="FR13" s="396"/>
      <c r="FS13" s="396"/>
      <c r="FT13" s="396"/>
      <c r="FU13" s="396"/>
      <c r="FV13" s="396"/>
      <c r="FW13" s="396"/>
      <c r="FX13" s="396"/>
      <c r="FY13" s="396"/>
      <c r="FZ13" s="396"/>
      <c r="GA13" s="396"/>
      <c r="GB13" s="396"/>
      <c r="GC13" s="396"/>
      <c r="GD13" s="396"/>
      <c r="GE13" s="396"/>
      <c r="GF13" s="396"/>
      <c r="GG13" s="396"/>
      <c r="GH13" s="396"/>
      <c r="GI13" s="396"/>
      <c r="GJ13" s="396"/>
      <c r="GK13" s="396"/>
      <c r="GL13" s="396"/>
      <c r="GM13" s="396"/>
      <c r="GN13" s="396"/>
      <c r="GO13" s="396"/>
      <c r="GP13" s="396"/>
      <c r="GQ13" s="396"/>
      <c r="GR13" s="396"/>
      <c r="GS13" s="396"/>
      <c r="GT13" s="396"/>
      <c r="GU13" s="396"/>
      <c r="GV13" s="396"/>
      <c r="GW13" s="396"/>
      <c r="GX13" s="396"/>
      <c r="GY13" s="396"/>
      <c r="GZ13" s="396"/>
      <c r="HA13" s="396"/>
      <c r="HB13" s="396"/>
      <c r="HC13" s="396"/>
      <c r="HD13" s="396"/>
      <c r="HE13" s="396"/>
      <c r="HF13" s="396"/>
      <c r="HG13" s="396"/>
      <c r="HH13" s="396"/>
      <c r="HI13" s="396"/>
      <c r="HJ13" s="396"/>
      <c r="HK13" s="396"/>
      <c r="HL13" s="396"/>
      <c r="HM13" s="396"/>
      <c r="HN13" s="396"/>
      <c r="HO13" s="396"/>
      <c r="HP13" s="396"/>
      <c r="HQ13" s="396"/>
      <c r="HR13" s="396"/>
      <c r="HS13" s="396"/>
      <c r="HT13" s="396"/>
      <c r="HU13" s="396"/>
      <c r="HV13" s="396"/>
      <c r="HW13" s="396"/>
      <c r="HX13" s="396"/>
      <c r="HY13" s="396"/>
      <c r="HZ13" s="396"/>
      <c r="IA13" s="396"/>
      <c r="IB13" s="396"/>
      <c r="IC13" s="396"/>
      <c r="ID13" s="396"/>
      <c r="IE13" s="396"/>
      <c r="IF13" s="396"/>
      <c r="IG13" s="396"/>
      <c r="IH13" s="396"/>
      <c r="II13" s="396"/>
      <c r="IJ13" s="396"/>
      <c r="IK13" s="396"/>
      <c r="IL13" s="396"/>
      <c r="IM13" s="396"/>
      <c r="IN13" s="396"/>
      <c r="IO13" s="396"/>
      <c r="IP13" s="396"/>
      <c r="IQ13" s="396"/>
      <c r="IR13" s="396"/>
      <c r="IS13" s="396"/>
      <c r="IT13" s="444"/>
      <c r="IU13" s="396"/>
    </row>
    <row r="14" spans="1:255" ht="56.25" x14ac:dyDescent="0.25">
      <c r="A14" s="70" t="s">
        <v>12</v>
      </c>
      <c r="B14" s="71" t="str">
        <f>'Org ab 10 TEW'!C14</f>
        <v>Politisch-administrative Unterstützung Oberbürgermeister/ Bürgermeister</v>
      </c>
      <c r="C14" s="71" t="str">
        <f>'Org ab 10 TEW'!D14</f>
        <v xml:space="preserve">Steuerung und Leitung der Gemeindeverwaltung </v>
      </c>
      <c r="D14" s="71" t="str">
        <f>'Org ab 10 TEW'!E14</f>
        <v>1,00 VZÄ je 17,00 Soll-Stellenanteile der Fachaufgaben</v>
      </c>
      <c r="E14" s="395">
        <f>SUM(F14:IU14)</f>
        <v>0</v>
      </c>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402"/>
      <c r="AI14" s="402"/>
      <c r="AJ14" s="402"/>
      <c r="AK14" s="402"/>
      <c r="AL14" s="402"/>
      <c r="AM14" s="402"/>
      <c r="AN14" s="402"/>
      <c r="AO14" s="402"/>
      <c r="AP14" s="402"/>
      <c r="AQ14" s="402"/>
      <c r="AR14" s="402"/>
      <c r="AS14" s="402"/>
      <c r="AT14" s="402"/>
      <c r="AU14" s="402"/>
      <c r="AV14" s="402"/>
      <c r="AW14" s="402"/>
      <c r="AX14" s="402"/>
      <c r="AY14" s="402"/>
      <c r="AZ14" s="402"/>
      <c r="BA14" s="402"/>
      <c r="BB14" s="402"/>
      <c r="BC14" s="402"/>
      <c r="BD14" s="402"/>
      <c r="BE14" s="402"/>
      <c r="BF14" s="402"/>
      <c r="BG14" s="402"/>
      <c r="BH14" s="402"/>
      <c r="BI14" s="402"/>
      <c r="BJ14" s="402"/>
      <c r="BK14" s="402"/>
      <c r="BL14" s="402"/>
      <c r="BM14" s="402"/>
      <c r="BN14" s="402"/>
      <c r="BO14" s="402"/>
      <c r="BP14" s="402"/>
      <c r="BQ14" s="402"/>
      <c r="BR14" s="402"/>
      <c r="BS14" s="402"/>
      <c r="BT14" s="402"/>
      <c r="BU14" s="402"/>
      <c r="BV14" s="402"/>
      <c r="BW14" s="402"/>
      <c r="BX14" s="402"/>
      <c r="BY14" s="402"/>
      <c r="BZ14" s="402"/>
      <c r="CA14" s="402"/>
      <c r="CB14" s="402"/>
      <c r="CC14" s="402"/>
      <c r="CD14" s="402"/>
      <c r="CE14" s="402"/>
      <c r="CF14" s="402"/>
      <c r="CG14" s="402"/>
      <c r="CH14" s="402"/>
      <c r="CI14" s="402"/>
      <c r="CJ14" s="402"/>
      <c r="CK14" s="402"/>
      <c r="CL14" s="402"/>
      <c r="CM14" s="402"/>
      <c r="CN14" s="402"/>
      <c r="CO14" s="402"/>
      <c r="CP14" s="402"/>
      <c r="CQ14" s="402"/>
      <c r="CR14" s="402"/>
      <c r="CS14" s="402"/>
      <c r="CT14" s="402"/>
      <c r="CU14" s="402"/>
      <c r="CV14" s="402"/>
      <c r="CW14" s="402"/>
      <c r="CX14" s="402"/>
      <c r="CY14" s="402"/>
      <c r="CZ14" s="402"/>
      <c r="DA14" s="402"/>
      <c r="DB14" s="402"/>
      <c r="DC14" s="402"/>
      <c r="DD14" s="402"/>
      <c r="DE14" s="402"/>
      <c r="DF14" s="402"/>
      <c r="DG14" s="402"/>
      <c r="DH14" s="402"/>
      <c r="DI14" s="402"/>
      <c r="DJ14" s="402"/>
      <c r="DK14" s="402"/>
      <c r="DL14" s="402"/>
      <c r="DM14" s="402"/>
      <c r="DN14" s="402"/>
      <c r="DO14" s="402"/>
      <c r="DP14" s="402"/>
      <c r="DQ14" s="402"/>
      <c r="DR14" s="402"/>
      <c r="DS14" s="402"/>
      <c r="DT14" s="402"/>
      <c r="DU14" s="402"/>
      <c r="DV14" s="402"/>
      <c r="DW14" s="402"/>
      <c r="DX14" s="402"/>
      <c r="DY14" s="402"/>
      <c r="DZ14" s="402"/>
      <c r="EA14" s="402"/>
      <c r="EB14" s="402"/>
      <c r="EC14" s="402"/>
      <c r="ED14" s="402"/>
      <c r="EE14" s="402"/>
      <c r="EF14" s="402"/>
      <c r="EG14" s="402"/>
      <c r="EH14" s="402"/>
      <c r="EI14" s="402"/>
      <c r="EJ14" s="402"/>
      <c r="EK14" s="402"/>
      <c r="EL14" s="402"/>
      <c r="EM14" s="402"/>
      <c r="EN14" s="402"/>
      <c r="EO14" s="402"/>
      <c r="EP14" s="402"/>
      <c r="EQ14" s="402"/>
      <c r="ER14" s="402"/>
      <c r="ES14" s="402"/>
      <c r="ET14" s="402"/>
      <c r="EU14" s="402"/>
      <c r="EV14" s="402"/>
      <c r="EW14" s="402"/>
      <c r="EX14" s="402"/>
      <c r="EY14" s="402"/>
      <c r="EZ14" s="402"/>
      <c r="FA14" s="402"/>
      <c r="FB14" s="402"/>
      <c r="FC14" s="402"/>
      <c r="FD14" s="402"/>
      <c r="FE14" s="402"/>
      <c r="FF14" s="402"/>
      <c r="FG14" s="402"/>
      <c r="FH14" s="402"/>
      <c r="FI14" s="402"/>
      <c r="FJ14" s="402"/>
      <c r="FK14" s="402"/>
      <c r="FL14" s="402"/>
      <c r="FM14" s="402"/>
      <c r="FN14" s="402"/>
      <c r="FO14" s="402"/>
      <c r="FP14" s="402"/>
      <c r="FQ14" s="402"/>
      <c r="FR14" s="402"/>
      <c r="FS14" s="402"/>
      <c r="FT14" s="402"/>
      <c r="FU14" s="402"/>
      <c r="FV14" s="402"/>
      <c r="FW14" s="402"/>
      <c r="FX14" s="402"/>
      <c r="FY14" s="402"/>
      <c r="FZ14" s="402"/>
      <c r="GA14" s="402"/>
      <c r="GB14" s="402"/>
      <c r="GC14" s="402"/>
      <c r="GD14" s="402"/>
      <c r="GE14" s="402"/>
      <c r="GF14" s="402"/>
      <c r="GG14" s="402"/>
      <c r="GH14" s="402"/>
      <c r="GI14" s="402"/>
      <c r="GJ14" s="402"/>
      <c r="GK14" s="402"/>
      <c r="GL14" s="402"/>
      <c r="GM14" s="402"/>
      <c r="GN14" s="402"/>
      <c r="GO14" s="402"/>
      <c r="GP14" s="402"/>
      <c r="GQ14" s="402"/>
      <c r="GR14" s="402"/>
      <c r="GS14" s="402"/>
      <c r="GT14" s="402"/>
      <c r="GU14" s="402"/>
      <c r="GV14" s="402"/>
      <c r="GW14" s="402"/>
      <c r="GX14" s="402"/>
      <c r="GY14" s="402"/>
      <c r="GZ14" s="402"/>
      <c r="HA14" s="402"/>
      <c r="HB14" s="402"/>
      <c r="HC14" s="402"/>
      <c r="HD14" s="402"/>
      <c r="HE14" s="402"/>
      <c r="HF14" s="402"/>
      <c r="HG14" s="402"/>
      <c r="HH14" s="402"/>
      <c r="HI14" s="402"/>
      <c r="HJ14" s="402"/>
      <c r="HK14" s="402"/>
      <c r="HL14" s="402"/>
      <c r="HM14" s="402"/>
      <c r="HN14" s="402"/>
      <c r="HO14" s="402"/>
      <c r="HP14" s="402"/>
      <c r="HQ14" s="402"/>
      <c r="HR14" s="402"/>
      <c r="HS14" s="402"/>
      <c r="HT14" s="402"/>
      <c r="HU14" s="402"/>
      <c r="HV14" s="402"/>
      <c r="HW14" s="402"/>
      <c r="HX14" s="402"/>
      <c r="HY14" s="402"/>
      <c r="HZ14" s="402"/>
      <c r="IA14" s="402"/>
      <c r="IB14" s="402"/>
      <c r="IC14" s="402"/>
      <c r="ID14" s="402"/>
      <c r="IE14" s="402"/>
      <c r="IF14" s="402"/>
      <c r="IG14" s="402"/>
      <c r="IH14" s="402"/>
      <c r="II14" s="402"/>
      <c r="IJ14" s="402"/>
      <c r="IK14" s="402"/>
      <c r="IL14" s="402"/>
      <c r="IM14" s="402"/>
      <c r="IN14" s="402"/>
      <c r="IO14" s="402"/>
      <c r="IP14" s="402"/>
      <c r="IQ14" s="402"/>
      <c r="IR14" s="402"/>
      <c r="IS14" s="402"/>
      <c r="IT14" s="445"/>
      <c r="IU14" s="402"/>
    </row>
    <row r="15" spans="1:255" ht="56.25" x14ac:dyDescent="0.25">
      <c r="A15" s="79" t="s">
        <v>13</v>
      </c>
      <c r="B15" s="71" t="str">
        <f>'Org ab 10 TEW'!C15</f>
        <v>Politisch-administrative Unterstützung Oberbürgermeister/ Bürgermeister</v>
      </c>
      <c r="C15" s="71" t="str">
        <f>'Org ab 10 TEW'!D15</f>
        <v>Assistenz- und Sekretariatsaufgaben</v>
      </c>
      <c r="D15" s="71" t="str">
        <f>'Org ab 10 TEW'!E15</f>
        <v>1,00 VZÄ je 25,00 Soll-Stellenanteile der Fachaufgaben</v>
      </c>
      <c r="E15" s="395">
        <f t="shared" ref="E15:E26" si="0">SUM(F15:IU15)</f>
        <v>0</v>
      </c>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2"/>
      <c r="AK15" s="402"/>
      <c r="AL15" s="402"/>
      <c r="AM15" s="402"/>
      <c r="AN15" s="402"/>
      <c r="AO15" s="402"/>
      <c r="AP15" s="402"/>
      <c r="AQ15" s="402"/>
      <c r="AR15" s="402"/>
      <c r="AS15" s="402"/>
      <c r="AT15" s="402"/>
      <c r="AU15" s="402"/>
      <c r="AV15" s="402"/>
      <c r="AW15" s="402"/>
      <c r="AX15" s="402"/>
      <c r="AY15" s="402"/>
      <c r="AZ15" s="402"/>
      <c r="BA15" s="402"/>
      <c r="BB15" s="402"/>
      <c r="BC15" s="402"/>
      <c r="BD15" s="402"/>
      <c r="BE15" s="402"/>
      <c r="BF15" s="402"/>
      <c r="BG15" s="402"/>
      <c r="BH15" s="402"/>
      <c r="BI15" s="402"/>
      <c r="BJ15" s="402"/>
      <c r="BK15" s="402"/>
      <c r="BL15" s="402"/>
      <c r="BM15" s="402"/>
      <c r="BN15" s="402"/>
      <c r="BO15" s="402"/>
      <c r="BP15" s="402"/>
      <c r="BQ15" s="402"/>
      <c r="BR15" s="402"/>
      <c r="BS15" s="402"/>
      <c r="BT15" s="402"/>
      <c r="BU15" s="402"/>
      <c r="BV15" s="402"/>
      <c r="BW15" s="402"/>
      <c r="BX15" s="402"/>
      <c r="BY15" s="402"/>
      <c r="BZ15" s="402"/>
      <c r="CA15" s="402"/>
      <c r="CB15" s="402"/>
      <c r="CC15" s="402"/>
      <c r="CD15" s="402"/>
      <c r="CE15" s="402"/>
      <c r="CF15" s="402"/>
      <c r="CG15" s="402"/>
      <c r="CH15" s="402"/>
      <c r="CI15" s="402"/>
      <c r="CJ15" s="402"/>
      <c r="CK15" s="402"/>
      <c r="CL15" s="402"/>
      <c r="CM15" s="402"/>
      <c r="CN15" s="402"/>
      <c r="CO15" s="402"/>
      <c r="CP15" s="402"/>
      <c r="CQ15" s="402"/>
      <c r="CR15" s="402"/>
      <c r="CS15" s="402"/>
      <c r="CT15" s="402"/>
      <c r="CU15" s="402"/>
      <c r="CV15" s="402"/>
      <c r="CW15" s="402"/>
      <c r="CX15" s="402"/>
      <c r="CY15" s="402"/>
      <c r="CZ15" s="402"/>
      <c r="DA15" s="402"/>
      <c r="DB15" s="402"/>
      <c r="DC15" s="402"/>
      <c r="DD15" s="402"/>
      <c r="DE15" s="402"/>
      <c r="DF15" s="402"/>
      <c r="DG15" s="402"/>
      <c r="DH15" s="402"/>
      <c r="DI15" s="402"/>
      <c r="DJ15" s="402"/>
      <c r="DK15" s="402"/>
      <c r="DL15" s="402"/>
      <c r="DM15" s="402"/>
      <c r="DN15" s="402"/>
      <c r="DO15" s="402"/>
      <c r="DP15" s="402"/>
      <c r="DQ15" s="402"/>
      <c r="DR15" s="402"/>
      <c r="DS15" s="402"/>
      <c r="DT15" s="402"/>
      <c r="DU15" s="402"/>
      <c r="DV15" s="402"/>
      <c r="DW15" s="402"/>
      <c r="DX15" s="402"/>
      <c r="DY15" s="402"/>
      <c r="DZ15" s="402"/>
      <c r="EA15" s="402"/>
      <c r="EB15" s="402"/>
      <c r="EC15" s="402"/>
      <c r="ED15" s="402"/>
      <c r="EE15" s="402"/>
      <c r="EF15" s="402"/>
      <c r="EG15" s="402"/>
      <c r="EH15" s="402"/>
      <c r="EI15" s="402"/>
      <c r="EJ15" s="402"/>
      <c r="EK15" s="402"/>
      <c r="EL15" s="402"/>
      <c r="EM15" s="402"/>
      <c r="EN15" s="402"/>
      <c r="EO15" s="402"/>
      <c r="EP15" s="402"/>
      <c r="EQ15" s="402"/>
      <c r="ER15" s="402"/>
      <c r="ES15" s="402"/>
      <c r="ET15" s="402"/>
      <c r="EU15" s="402"/>
      <c r="EV15" s="402"/>
      <c r="EW15" s="402"/>
      <c r="EX15" s="402"/>
      <c r="EY15" s="402"/>
      <c r="EZ15" s="402"/>
      <c r="FA15" s="402"/>
      <c r="FB15" s="402"/>
      <c r="FC15" s="402"/>
      <c r="FD15" s="402"/>
      <c r="FE15" s="402"/>
      <c r="FF15" s="402"/>
      <c r="FG15" s="402"/>
      <c r="FH15" s="402"/>
      <c r="FI15" s="402"/>
      <c r="FJ15" s="402"/>
      <c r="FK15" s="402"/>
      <c r="FL15" s="402"/>
      <c r="FM15" s="402"/>
      <c r="FN15" s="402"/>
      <c r="FO15" s="402"/>
      <c r="FP15" s="402"/>
      <c r="FQ15" s="402"/>
      <c r="FR15" s="402"/>
      <c r="FS15" s="402"/>
      <c r="FT15" s="402"/>
      <c r="FU15" s="402"/>
      <c r="FV15" s="402"/>
      <c r="FW15" s="402"/>
      <c r="FX15" s="402"/>
      <c r="FY15" s="402"/>
      <c r="FZ15" s="402"/>
      <c r="GA15" s="402"/>
      <c r="GB15" s="402"/>
      <c r="GC15" s="402"/>
      <c r="GD15" s="402"/>
      <c r="GE15" s="402"/>
      <c r="GF15" s="402"/>
      <c r="GG15" s="402"/>
      <c r="GH15" s="402"/>
      <c r="GI15" s="402"/>
      <c r="GJ15" s="402"/>
      <c r="GK15" s="402"/>
      <c r="GL15" s="402"/>
      <c r="GM15" s="402"/>
      <c r="GN15" s="402"/>
      <c r="GO15" s="402"/>
      <c r="GP15" s="402"/>
      <c r="GQ15" s="402"/>
      <c r="GR15" s="402"/>
      <c r="GS15" s="402"/>
      <c r="GT15" s="402"/>
      <c r="GU15" s="402"/>
      <c r="GV15" s="402"/>
      <c r="GW15" s="402"/>
      <c r="GX15" s="402"/>
      <c r="GY15" s="402"/>
      <c r="GZ15" s="402"/>
      <c r="HA15" s="402"/>
      <c r="HB15" s="402"/>
      <c r="HC15" s="402"/>
      <c r="HD15" s="402"/>
      <c r="HE15" s="402"/>
      <c r="HF15" s="402"/>
      <c r="HG15" s="402"/>
      <c r="HH15" s="402"/>
      <c r="HI15" s="402"/>
      <c r="HJ15" s="402"/>
      <c r="HK15" s="402"/>
      <c r="HL15" s="402"/>
      <c r="HM15" s="402"/>
      <c r="HN15" s="402"/>
      <c r="HO15" s="402"/>
      <c r="HP15" s="402"/>
      <c r="HQ15" s="402"/>
      <c r="HR15" s="402"/>
      <c r="HS15" s="402"/>
      <c r="HT15" s="402"/>
      <c r="HU15" s="402"/>
      <c r="HV15" s="402"/>
      <c r="HW15" s="402"/>
      <c r="HX15" s="402"/>
      <c r="HY15" s="402"/>
      <c r="HZ15" s="402"/>
      <c r="IA15" s="402"/>
      <c r="IB15" s="402"/>
      <c r="IC15" s="402"/>
      <c r="ID15" s="402"/>
      <c r="IE15" s="402"/>
      <c r="IF15" s="402"/>
      <c r="IG15" s="402"/>
      <c r="IH15" s="402"/>
      <c r="II15" s="402"/>
      <c r="IJ15" s="402"/>
      <c r="IK15" s="402"/>
      <c r="IL15" s="402"/>
      <c r="IM15" s="402"/>
      <c r="IN15" s="402"/>
      <c r="IO15" s="402"/>
      <c r="IP15" s="402"/>
      <c r="IQ15" s="402"/>
      <c r="IR15" s="402"/>
      <c r="IS15" s="402"/>
      <c r="IT15" s="445"/>
      <c r="IU15" s="402"/>
    </row>
    <row r="16" spans="1:255" ht="56.25" x14ac:dyDescent="0.25">
      <c r="A16" s="472" t="s">
        <v>14</v>
      </c>
      <c r="B16" s="71" t="str">
        <f>'Org ab 10 TEW'!C16</f>
        <v>Politisch-administrative Unterstützung Oberbürgermeister/ Bürgermeister</v>
      </c>
      <c r="C16" s="71" t="str">
        <f>'Org ab 10 TEW'!D16</f>
        <v>Administrative Betreuung des Gemeinderats und seiner Ausschüsse sowie der Ortschaftsräte</v>
      </c>
      <c r="D16" s="71" t="str">
        <f>'Org ab 10 TEW'!E16</f>
        <v>1,00 VZÄ je 27 Sitzungen (Gemeinde-/Stadtrat und beschließende Ausschüsse)</v>
      </c>
      <c r="E16" s="395">
        <f t="shared" si="0"/>
        <v>0</v>
      </c>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BK16" s="403"/>
      <c r="BL16" s="403"/>
      <c r="BM16" s="403"/>
      <c r="BN16" s="403"/>
      <c r="BO16" s="403"/>
      <c r="BP16" s="403"/>
      <c r="BQ16" s="403"/>
      <c r="BR16" s="403"/>
      <c r="BS16" s="403"/>
      <c r="BT16" s="403"/>
      <c r="BU16" s="403"/>
      <c r="BV16" s="403"/>
      <c r="BW16" s="403"/>
      <c r="BX16" s="403"/>
      <c r="BY16" s="403"/>
      <c r="BZ16" s="403"/>
      <c r="CA16" s="403"/>
      <c r="CB16" s="403"/>
      <c r="CC16" s="403"/>
      <c r="CD16" s="403"/>
      <c r="CE16" s="403"/>
      <c r="CF16" s="403"/>
      <c r="CG16" s="403"/>
      <c r="CH16" s="403"/>
      <c r="CI16" s="403"/>
      <c r="CJ16" s="403"/>
      <c r="CK16" s="403"/>
      <c r="CL16" s="403"/>
      <c r="CM16" s="403"/>
      <c r="CN16" s="403"/>
      <c r="CO16" s="403"/>
      <c r="CP16" s="403"/>
      <c r="CQ16" s="403"/>
      <c r="CR16" s="403"/>
      <c r="CS16" s="403"/>
      <c r="CT16" s="403"/>
      <c r="CU16" s="403"/>
      <c r="CV16" s="403"/>
      <c r="CW16" s="403"/>
      <c r="CX16" s="403"/>
      <c r="CY16" s="403"/>
      <c r="CZ16" s="403"/>
      <c r="DA16" s="403"/>
      <c r="DB16" s="403"/>
      <c r="DC16" s="403"/>
      <c r="DD16" s="403"/>
      <c r="DE16" s="403"/>
      <c r="DF16" s="403"/>
      <c r="DG16" s="403"/>
      <c r="DH16" s="403"/>
      <c r="DI16" s="403"/>
      <c r="DJ16" s="403"/>
      <c r="DK16" s="403"/>
      <c r="DL16" s="403"/>
      <c r="DM16" s="403"/>
      <c r="DN16" s="403"/>
      <c r="DO16" s="403"/>
      <c r="DP16" s="403"/>
      <c r="DQ16" s="403"/>
      <c r="DR16" s="403"/>
      <c r="DS16" s="403"/>
      <c r="DT16" s="403"/>
      <c r="DU16" s="403"/>
      <c r="DV16" s="403"/>
      <c r="DW16" s="403"/>
      <c r="DX16" s="403"/>
      <c r="DY16" s="403"/>
      <c r="DZ16" s="403"/>
      <c r="EA16" s="403"/>
      <c r="EB16" s="403"/>
      <c r="EC16" s="403"/>
      <c r="ED16" s="403"/>
      <c r="EE16" s="403"/>
      <c r="EF16" s="403"/>
      <c r="EG16" s="403"/>
      <c r="EH16" s="403"/>
      <c r="EI16" s="403"/>
      <c r="EJ16" s="403"/>
      <c r="EK16" s="403"/>
      <c r="EL16" s="403"/>
      <c r="EM16" s="403"/>
      <c r="EN16" s="403"/>
      <c r="EO16" s="403"/>
      <c r="EP16" s="403"/>
      <c r="EQ16" s="403"/>
      <c r="ER16" s="403"/>
      <c r="ES16" s="403"/>
      <c r="ET16" s="403"/>
      <c r="EU16" s="403"/>
      <c r="EV16" s="403"/>
      <c r="EW16" s="403"/>
      <c r="EX16" s="403"/>
      <c r="EY16" s="403"/>
      <c r="EZ16" s="403"/>
      <c r="FA16" s="403"/>
      <c r="FB16" s="403"/>
      <c r="FC16" s="403"/>
      <c r="FD16" s="403"/>
      <c r="FE16" s="403"/>
      <c r="FF16" s="403"/>
      <c r="FG16" s="403"/>
      <c r="FH16" s="403"/>
      <c r="FI16" s="403"/>
      <c r="FJ16" s="403"/>
      <c r="FK16" s="403"/>
      <c r="FL16" s="403"/>
      <c r="FM16" s="403"/>
      <c r="FN16" s="403"/>
      <c r="FO16" s="403"/>
      <c r="FP16" s="403"/>
      <c r="FQ16" s="403"/>
      <c r="FR16" s="403"/>
      <c r="FS16" s="403"/>
      <c r="FT16" s="403"/>
      <c r="FU16" s="403"/>
      <c r="FV16" s="403"/>
      <c r="FW16" s="403"/>
      <c r="FX16" s="403"/>
      <c r="FY16" s="403"/>
      <c r="FZ16" s="403"/>
      <c r="GA16" s="403"/>
      <c r="GB16" s="403"/>
      <c r="GC16" s="403"/>
      <c r="GD16" s="403"/>
      <c r="GE16" s="403"/>
      <c r="GF16" s="403"/>
      <c r="GG16" s="403"/>
      <c r="GH16" s="403"/>
      <c r="GI16" s="403"/>
      <c r="GJ16" s="403"/>
      <c r="GK16" s="403"/>
      <c r="GL16" s="403"/>
      <c r="GM16" s="403"/>
      <c r="GN16" s="403"/>
      <c r="GO16" s="403"/>
      <c r="GP16" s="403"/>
      <c r="GQ16" s="403"/>
      <c r="GR16" s="403"/>
      <c r="GS16" s="403"/>
      <c r="GT16" s="403"/>
      <c r="GU16" s="403"/>
      <c r="GV16" s="403"/>
      <c r="GW16" s="403"/>
      <c r="GX16" s="403"/>
      <c r="GY16" s="403"/>
      <c r="GZ16" s="403"/>
      <c r="HA16" s="403"/>
      <c r="HB16" s="403"/>
      <c r="HC16" s="403"/>
      <c r="HD16" s="403"/>
      <c r="HE16" s="403"/>
      <c r="HF16" s="403"/>
      <c r="HG16" s="403"/>
      <c r="HH16" s="403"/>
      <c r="HI16" s="403"/>
      <c r="HJ16" s="403"/>
      <c r="HK16" s="403"/>
      <c r="HL16" s="403"/>
      <c r="HM16" s="403"/>
      <c r="HN16" s="403"/>
      <c r="HO16" s="403"/>
      <c r="HP16" s="403"/>
      <c r="HQ16" s="403"/>
      <c r="HR16" s="403"/>
      <c r="HS16" s="403"/>
      <c r="HT16" s="403"/>
      <c r="HU16" s="403"/>
      <c r="HV16" s="403"/>
      <c r="HW16" s="403"/>
      <c r="HX16" s="403"/>
      <c r="HY16" s="403"/>
      <c r="HZ16" s="403"/>
      <c r="IA16" s="403"/>
      <c r="IB16" s="403"/>
      <c r="IC16" s="403"/>
      <c r="ID16" s="403"/>
      <c r="IE16" s="403"/>
      <c r="IF16" s="403"/>
      <c r="IG16" s="403"/>
      <c r="IH16" s="403"/>
      <c r="II16" s="403"/>
      <c r="IJ16" s="403"/>
      <c r="IK16" s="403"/>
      <c r="IL16" s="403"/>
      <c r="IM16" s="403"/>
      <c r="IN16" s="403"/>
      <c r="IO16" s="403"/>
      <c r="IP16" s="403"/>
      <c r="IQ16" s="403"/>
      <c r="IR16" s="403"/>
      <c r="IS16" s="403"/>
      <c r="IT16" s="446"/>
      <c r="IU16" s="403"/>
    </row>
    <row r="17" spans="1:255" ht="56.25" x14ac:dyDescent="0.25">
      <c r="A17" s="86" t="s">
        <v>15</v>
      </c>
      <c r="B17" s="71" t="str">
        <f>'Org ab 10 TEW'!C17</f>
        <v>Politisch-administrative Unterstützung Oberbürgermeister/ Bürgermeister</v>
      </c>
      <c r="C17" s="71" t="str">
        <f>'Org ab 10 TEW'!D17</f>
        <v>Öffentlichkeits- und Pressearbeit für die Gemeinde</v>
      </c>
      <c r="D17" s="71" t="str">
        <f>'Org ab 10 TEW'!E17</f>
        <v>1,00 VZÄ je 13.000 Einwohner</v>
      </c>
      <c r="E17" s="395">
        <f t="shared" si="0"/>
        <v>0</v>
      </c>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4"/>
      <c r="DV17" s="404"/>
      <c r="DW17" s="404"/>
      <c r="DX17" s="404"/>
      <c r="DY17" s="404"/>
      <c r="DZ17" s="404"/>
      <c r="EA17" s="404"/>
      <c r="EB17" s="404"/>
      <c r="EC17" s="404"/>
      <c r="ED17" s="404"/>
      <c r="EE17" s="404"/>
      <c r="EF17" s="404"/>
      <c r="EG17" s="404"/>
      <c r="EH17" s="404"/>
      <c r="EI17" s="404"/>
      <c r="EJ17" s="404"/>
      <c r="EK17" s="404"/>
      <c r="EL17" s="404"/>
      <c r="EM17" s="404"/>
      <c r="EN17" s="404"/>
      <c r="EO17" s="404"/>
      <c r="EP17" s="404"/>
      <c r="EQ17" s="404"/>
      <c r="ER17" s="404"/>
      <c r="ES17" s="404"/>
      <c r="ET17" s="404"/>
      <c r="EU17" s="404"/>
      <c r="EV17" s="404"/>
      <c r="EW17" s="404"/>
      <c r="EX17" s="404"/>
      <c r="EY17" s="404"/>
      <c r="EZ17" s="404"/>
      <c r="FA17" s="404"/>
      <c r="FB17" s="404"/>
      <c r="FC17" s="404"/>
      <c r="FD17" s="404"/>
      <c r="FE17" s="404"/>
      <c r="FF17" s="404"/>
      <c r="FG17" s="404"/>
      <c r="FH17" s="404"/>
      <c r="FI17" s="404"/>
      <c r="FJ17" s="404"/>
      <c r="FK17" s="404"/>
      <c r="FL17" s="404"/>
      <c r="FM17" s="404"/>
      <c r="FN17" s="404"/>
      <c r="FO17" s="404"/>
      <c r="FP17" s="404"/>
      <c r="FQ17" s="404"/>
      <c r="FR17" s="404"/>
      <c r="FS17" s="404"/>
      <c r="FT17" s="404"/>
      <c r="FU17" s="404"/>
      <c r="FV17" s="404"/>
      <c r="FW17" s="404"/>
      <c r="FX17" s="404"/>
      <c r="FY17" s="404"/>
      <c r="FZ17" s="404"/>
      <c r="GA17" s="404"/>
      <c r="GB17" s="404"/>
      <c r="GC17" s="404"/>
      <c r="GD17" s="404"/>
      <c r="GE17" s="404"/>
      <c r="GF17" s="404"/>
      <c r="GG17" s="404"/>
      <c r="GH17" s="404"/>
      <c r="GI17" s="404"/>
      <c r="GJ17" s="404"/>
      <c r="GK17" s="404"/>
      <c r="GL17" s="404"/>
      <c r="GM17" s="404"/>
      <c r="GN17" s="404"/>
      <c r="GO17" s="404"/>
      <c r="GP17" s="404"/>
      <c r="GQ17" s="404"/>
      <c r="GR17" s="404"/>
      <c r="GS17" s="404"/>
      <c r="GT17" s="404"/>
      <c r="GU17" s="404"/>
      <c r="GV17" s="404"/>
      <c r="GW17" s="404"/>
      <c r="GX17" s="404"/>
      <c r="GY17" s="404"/>
      <c r="GZ17" s="404"/>
      <c r="HA17" s="404"/>
      <c r="HB17" s="404"/>
      <c r="HC17" s="404"/>
      <c r="HD17" s="404"/>
      <c r="HE17" s="404"/>
      <c r="HF17" s="404"/>
      <c r="HG17" s="404"/>
      <c r="HH17" s="404"/>
      <c r="HI17" s="404"/>
      <c r="HJ17" s="404"/>
      <c r="HK17" s="404"/>
      <c r="HL17" s="404"/>
      <c r="HM17" s="404"/>
      <c r="HN17" s="404"/>
      <c r="HO17" s="404"/>
      <c r="HP17" s="404"/>
      <c r="HQ17" s="404"/>
      <c r="HR17" s="404"/>
      <c r="HS17" s="404"/>
      <c r="HT17" s="404"/>
      <c r="HU17" s="404"/>
      <c r="HV17" s="404"/>
      <c r="HW17" s="404"/>
      <c r="HX17" s="404"/>
      <c r="HY17" s="404"/>
      <c r="HZ17" s="404"/>
      <c r="IA17" s="404"/>
      <c r="IB17" s="404"/>
      <c r="IC17" s="404"/>
      <c r="ID17" s="404"/>
      <c r="IE17" s="404"/>
      <c r="IF17" s="404"/>
      <c r="IG17" s="404"/>
      <c r="IH17" s="404"/>
      <c r="II17" s="404"/>
      <c r="IJ17" s="404"/>
      <c r="IK17" s="404"/>
      <c r="IL17" s="404"/>
      <c r="IM17" s="404"/>
      <c r="IN17" s="404"/>
      <c r="IO17" s="404"/>
      <c r="IP17" s="404"/>
      <c r="IQ17" s="404"/>
      <c r="IR17" s="404"/>
      <c r="IS17" s="404"/>
      <c r="IT17" s="447"/>
      <c r="IU17" s="403"/>
    </row>
    <row r="18" spans="1:255" ht="56.25" x14ac:dyDescent="0.25">
      <c r="A18" s="86" t="s">
        <v>16</v>
      </c>
      <c r="B18" s="71" t="str">
        <f>'Org ab 10 TEW'!C18</f>
        <v>Politisch-administrative Unterstützung Oberbürgermeister/ Bürgermeister</v>
      </c>
      <c r="C18" s="71" t="str">
        <f>'Org ab 10 TEW'!D18</f>
        <v>Repräsentation</v>
      </c>
      <c r="D18" s="71" t="str">
        <f>'Org ab 10 TEW'!E18</f>
        <v>0,10 VZÄ je 15 Veranstaltungstage</v>
      </c>
      <c r="E18" s="395">
        <f t="shared" si="0"/>
        <v>0</v>
      </c>
      <c r="F18" s="405"/>
      <c r="G18" s="405"/>
      <c r="H18" s="405"/>
      <c r="I18" s="405"/>
      <c r="J18" s="405"/>
      <c r="K18" s="405"/>
      <c r="L18" s="405"/>
      <c r="M18" s="405"/>
      <c r="N18" s="405"/>
      <c r="O18" s="405"/>
      <c r="P18" s="405"/>
      <c r="Q18" s="405"/>
      <c r="R18" s="405"/>
      <c r="S18" s="405"/>
      <c r="T18" s="405"/>
      <c r="U18" s="405"/>
      <c r="V18" s="405"/>
      <c r="W18" s="405"/>
      <c r="X18" s="405"/>
      <c r="Y18" s="405"/>
      <c r="Z18" s="405"/>
      <c r="AA18" s="405"/>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8"/>
      <c r="BQ18" s="408"/>
      <c r="BR18" s="408"/>
      <c r="BS18" s="408"/>
      <c r="BT18" s="408"/>
      <c r="BU18" s="408"/>
      <c r="BV18" s="408"/>
      <c r="BW18" s="408"/>
      <c r="BX18" s="408"/>
      <c r="BY18" s="408"/>
      <c r="BZ18" s="408"/>
      <c r="CA18" s="408"/>
      <c r="CB18" s="408"/>
      <c r="CC18" s="408"/>
      <c r="CD18" s="408"/>
      <c r="CE18" s="408"/>
      <c r="CF18" s="408"/>
      <c r="CG18" s="408"/>
      <c r="CH18" s="408"/>
      <c r="CI18" s="408"/>
      <c r="CJ18" s="408"/>
      <c r="CK18" s="408"/>
      <c r="CL18" s="408"/>
      <c r="CM18" s="408"/>
      <c r="CN18" s="408"/>
      <c r="CO18" s="408"/>
      <c r="CP18" s="408"/>
      <c r="CQ18" s="408"/>
      <c r="CR18" s="408"/>
      <c r="CS18" s="408"/>
      <c r="CT18" s="408"/>
      <c r="CU18" s="408"/>
      <c r="CV18" s="408"/>
      <c r="CW18" s="408"/>
      <c r="CX18" s="408"/>
      <c r="CY18" s="408"/>
      <c r="CZ18" s="408"/>
      <c r="DA18" s="408"/>
      <c r="DB18" s="408"/>
      <c r="DC18" s="408"/>
      <c r="DD18" s="408"/>
      <c r="DE18" s="408"/>
      <c r="DF18" s="408"/>
      <c r="DG18" s="408"/>
      <c r="DH18" s="408"/>
      <c r="DI18" s="408"/>
      <c r="DJ18" s="408"/>
      <c r="DK18" s="408"/>
      <c r="DL18" s="408"/>
      <c r="DM18" s="408"/>
      <c r="DN18" s="408"/>
      <c r="DO18" s="408"/>
      <c r="DP18" s="408"/>
      <c r="DQ18" s="408"/>
      <c r="DR18" s="408"/>
      <c r="DS18" s="408"/>
      <c r="DT18" s="408"/>
      <c r="DU18" s="408"/>
      <c r="DV18" s="408"/>
      <c r="DW18" s="408"/>
      <c r="DX18" s="408"/>
      <c r="DY18" s="408"/>
      <c r="DZ18" s="408"/>
      <c r="EA18" s="408"/>
      <c r="EB18" s="408"/>
      <c r="EC18" s="408"/>
      <c r="ED18" s="408"/>
      <c r="EE18" s="408"/>
      <c r="EF18" s="408"/>
      <c r="EG18" s="408"/>
      <c r="EH18" s="408"/>
      <c r="EI18" s="408"/>
      <c r="EJ18" s="408"/>
      <c r="EK18" s="408"/>
      <c r="EL18" s="408"/>
      <c r="EM18" s="408"/>
      <c r="EN18" s="408"/>
      <c r="EO18" s="408"/>
      <c r="EP18" s="408"/>
      <c r="EQ18" s="408"/>
      <c r="ER18" s="408"/>
      <c r="ES18" s="408"/>
      <c r="ET18" s="408"/>
      <c r="EU18" s="408"/>
      <c r="EV18" s="408"/>
      <c r="EW18" s="408"/>
      <c r="EX18" s="408"/>
      <c r="EY18" s="408"/>
      <c r="EZ18" s="408"/>
      <c r="FA18" s="408"/>
      <c r="FB18" s="408"/>
      <c r="FC18" s="408"/>
      <c r="FD18" s="408"/>
      <c r="FE18" s="408"/>
      <c r="FF18" s="408"/>
      <c r="FG18" s="408"/>
      <c r="FH18" s="408"/>
      <c r="FI18" s="408"/>
      <c r="FJ18" s="408"/>
      <c r="FK18" s="408"/>
      <c r="FL18" s="408"/>
      <c r="FM18" s="408"/>
      <c r="FN18" s="408"/>
      <c r="FO18" s="408"/>
      <c r="FP18" s="408"/>
      <c r="FQ18" s="408"/>
      <c r="FR18" s="408"/>
      <c r="FS18" s="408"/>
      <c r="FT18" s="408"/>
      <c r="FU18" s="408"/>
      <c r="FV18" s="408"/>
      <c r="FW18" s="408"/>
      <c r="FX18" s="408"/>
      <c r="FY18" s="408"/>
      <c r="FZ18" s="408"/>
      <c r="GA18" s="408"/>
      <c r="GB18" s="408"/>
      <c r="GC18" s="408"/>
      <c r="GD18" s="408"/>
      <c r="GE18" s="408"/>
      <c r="GF18" s="408"/>
      <c r="GG18" s="408"/>
      <c r="GH18" s="408"/>
      <c r="GI18" s="408"/>
      <c r="GJ18" s="408"/>
      <c r="GK18" s="408"/>
      <c r="GL18" s="408"/>
      <c r="GM18" s="408"/>
      <c r="GN18" s="408"/>
      <c r="GO18" s="408"/>
      <c r="GP18" s="408"/>
      <c r="GQ18" s="408"/>
      <c r="GR18" s="408"/>
      <c r="GS18" s="408"/>
      <c r="GT18" s="408"/>
      <c r="GU18" s="408"/>
      <c r="GV18" s="408"/>
      <c r="GW18" s="408"/>
      <c r="GX18" s="408"/>
      <c r="GY18" s="408"/>
      <c r="GZ18" s="408"/>
      <c r="HA18" s="408"/>
      <c r="HB18" s="408"/>
      <c r="HC18" s="408"/>
      <c r="HD18" s="408"/>
      <c r="HE18" s="408"/>
      <c r="HF18" s="408"/>
      <c r="HG18" s="408"/>
      <c r="HH18" s="408"/>
      <c r="HI18" s="408"/>
      <c r="HJ18" s="408"/>
      <c r="HK18" s="408"/>
      <c r="HL18" s="408"/>
      <c r="HM18" s="408"/>
      <c r="HN18" s="408"/>
      <c r="HO18" s="408"/>
      <c r="HP18" s="408"/>
      <c r="HQ18" s="408"/>
      <c r="HR18" s="408"/>
      <c r="HS18" s="408"/>
      <c r="HT18" s="408"/>
      <c r="HU18" s="408"/>
      <c r="HV18" s="408"/>
      <c r="HW18" s="408"/>
      <c r="HX18" s="408"/>
      <c r="HY18" s="408"/>
      <c r="HZ18" s="408"/>
      <c r="IA18" s="408"/>
      <c r="IB18" s="408"/>
      <c r="IC18" s="408"/>
      <c r="ID18" s="408"/>
      <c r="IE18" s="408"/>
      <c r="IF18" s="408"/>
      <c r="IG18" s="408"/>
      <c r="IH18" s="408"/>
      <c r="II18" s="408"/>
      <c r="IJ18" s="408"/>
      <c r="IK18" s="408"/>
      <c r="IL18" s="408"/>
      <c r="IM18" s="408"/>
      <c r="IN18" s="408"/>
      <c r="IO18" s="408"/>
      <c r="IP18" s="408"/>
      <c r="IQ18" s="408"/>
      <c r="IR18" s="408"/>
      <c r="IS18" s="408"/>
      <c r="IT18" s="448"/>
      <c r="IU18" s="403"/>
    </row>
    <row r="19" spans="1:255" ht="3" customHeight="1" x14ac:dyDescent="0.25">
      <c r="A19" s="92"/>
      <c r="B19" s="93"/>
      <c r="C19" s="93"/>
      <c r="D19" s="93"/>
      <c r="E19" s="406"/>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c r="AM19" s="407"/>
      <c r="AN19" s="407"/>
      <c r="AO19" s="407"/>
      <c r="AP19" s="407"/>
      <c r="AQ19" s="407"/>
      <c r="AR19" s="407"/>
      <c r="AS19" s="407"/>
      <c r="AT19" s="407"/>
      <c r="AU19" s="407"/>
      <c r="AV19" s="407"/>
      <c r="AW19" s="407"/>
      <c r="AX19" s="407"/>
      <c r="AY19" s="407"/>
      <c r="AZ19" s="407"/>
      <c r="BA19" s="407"/>
      <c r="BB19" s="407"/>
      <c r="BC19" s="407"/>
      <c r="BD19" s="407"/>
      <c r="BE19" s="407"/>
      <c r="BF19" s="407"/>
      <c r="BG19" s="407"/>
      <c r="BH19" s="407"/>
      <c r="BI19" s="407"/>
      <c r="BJ19" s="407"/>
      <c r="BK19" s="407"/>
      <c r="BL19" s="407"/>
      <c r="BM19" s="407"/>
      <c r="BN19" s="407"/>
      <c r="BO19" s="407"/>
      <c r="BP19" s="407"/>
      <c r="BQ19" s="407"/>
      <c r="BR19" s="407"/>
      <c r="BS19" s="407"/>
      <c r="BT19" s="407"/>
      <c r="BU19" s="407"/>
      <c r="BV19" s="407"/>
      <c r="BW19" s="407"/>
      <c r="BX19" s="407"/>
      <c r="BY19" s="407"/>
      <c r="BZ19" s="407"/>
      <c r="CA19" s="407"/>
      <c r="CB19" s="407"/>
      <c r="CC19" s="407"/>
      <c r="CD19" s="407"/>
      <c r="CE19" s="407"/>
      <c r="CF19" s="407"/>
      <c r="CG19" s="407"/>
      <c r="CH19" s="407"/>
      <c r="CI19" s="407"/>
      <c r="CJ19" s="407"/>
      <c r="CK19" s="407"/>
      <c r="CL19" s="407"/>
      <c r="CM19" s="407"/>
      <c r="CN19" s="407"/>
      <c r="CO19" s="407"/>
      <c r="CP19" s="407"/>
      <c r="CQ19" s="407"/>
      <c r="CR19" s="407"/>
      <c r="CS19" s="407"/>
      <c r="CT19" s="407"/>
      <c r="CU19" s="407"/>
      <c r="CV19" s="407"/>
      <c r="CW19" s="407"/>
      <c r="CX19" s="407"/>
      <c r="CY19" s="407"/>
      <c r="CZ19" s="407"/>
      <c r="DA19" s="407"/>
      <c r="DB19" s="407"/>
      <c r="DC19" s="407"/>
      <c r="DD19" s="407"/>
      <c r="DE19" s="407"/>
      <c r="DF19" s="407"/>
      <c r="DG19" s="407"/>
      <c r="DH19" s="407"/>
      <c r="DI19" s="407"/>
      <c r="DJ19" s="407"/>
      <c r="DK19" s="407"/>
      <c r="DL19" s="407"/>
      <c r="DM19" s="407"/>
      <c r="DN19" s="407"/>
      <c r="DO19" s="407"/>
      <c r="DP19" s="407"/>
      <c r="DQ19" s="407"/>
      <c r="DR19" s="407"/>
      <c r="DS19" s="407"/>
      <c r="DT19" s="407"/>
      <c r="DU19" s="407"/>
      <c r="DV19" s="407"/>
      <c r="DW19" s="407"/>
      <c r="DX19" s="407"/>
      <c r="DY19" s="407"/>
      <c r="DZ19" s="407"/>
      <c r="EA19" s="407"/>
      <c r="EB19" s="407"/>
      <c r="EC19" s="407"/>
      <c r="ED19" s="407"/>
      <c r="EE19" s="407"/>
      <c r="EF19" s="407"/>
      <c r="EG19" s="407"/>
      <c r="EH19" s="407"/>
      <c r="EI19" s="407"/>
      <c r="EJ19" s="407"/>
      <c r="EK19" s="407"/>
      <c r="EL19" s="407"/>
      <c r="EM19" s="407"/>
      <c r="EN19" s="407"/>
      <c r="EO19" s="407"/>
      <c r="EP19" s="407"/>
      <c r="EQ19" s="407"/>
      <c r="ER19" s="407"/>
      <c r="ES19" s="407"/>
      <c r="ET19" s="407"/>
      <c r="EU19" s="407"/>
      <c r="EV19" s="407"/>
      <c r="EW19" s="407"/>
      <c r="EX19" s="407"/>
      <c r="EY19" s="407"/>
      <c r="EZ19" s="407"/>
      <c r="FA19" s="407"/>
      <c r="FB19" s="407"/>
      <c r="FC19" s="407"/>
      <c r="FD19" s="407"/>
      <c r="FE19" s="407"/>
      <c r="FF19" s="407"/>
      <c r="FG19" s="407"/>
      <c r="FH19" s="407"/>
      <c r="FI19" s="407"/>
      <c r="FJ19" s="407"/>
      <c r="FK19" s="407"/>
      <c r="FL19" s="407"/>
      <c r="FM19" s="407"/>
      <c r="FN19" s="407"/>
      <c r="FO19" s="407"/>
      <c r="FP19" s="407"/>
      <c r="FQ19" s="407"/>
      <c r="FR19" s="407"/>
      <c r="FS19" s="407"/>
      <c r="FT19" s="407"/>
      <c r="FU19" s="407"/>
      <c r="FV19" s="407"/>
      <c r="FW19" s="407"/>
      <c r="FX19" s="407"/>
      <c r="FY19" s="407"/>
      <c r="FZ19" s="407"/>
      <c r="GA19" s="407"/>
      <c r="GB19" s="407"/>
      <c r="GC19" s="407"/>
      <c r="GD19" s="407"/>
      <c r="GE19" s="407"/>
      <c r="GF19" s="407"/>
      <c r="GG19" s="407"/>
      <c r="GH19" s="407"/>
      <c r="GI19" s="407"/>
      <c r="GJ19" s="407"/>
      <c r="GK19" s="407"/>
      <c r="GL19" s="407"/>
      <c r="GM19" s="407"/>
      <c r="GN19" s="407"/>
      <c r="GO19" s="407"/>
      <c r="GP19" s="407"/>
      <c r="GQ19" s="407"/>
      <c r="GR19" s="407"/>
      <c r="GS19" s="407"/>
      <c r="GT19" s="407"/>
      <c r="GU19" s="407"/>
      <c r="GV19" s="407"/>
      <c r="GW19" s="407"/>
      <c r="GX19" s="407"/>
      <c r="GY19" s="407"/>
      <c r="GZ19" s="407"/>
      <c r="HA19" s="407"/>
      <c r="HB19" s="407"/>
      <c r="HC19" s="407"/>
      <c r="HD19" s="407"/>
      <c r="HE19" s="407"/>
      <c r="HF19" s="407"/>
      <c r="HG19" s="407"/>
      <c r="HH19" s="407"/>
      <c r="HI19" s="407"/>
      <c r="HJ19" s="407"/>
      <c r="HK19" s="407"/>
      <c r="HL19" s="407"/>
      <c r="HM19" s="407"/>
      <c r="HN19" s="407"/>
      <c r="HO19" s="407"/>
      <c r="HP19" s="407"/>
      <c r="HQ19" s="407"/>
      <c r="HR19" s="407"/>
      <c r="HS19" s="407"/>
      <c r="HT19" s="407"/>
      <c r="HU19" s="407"/>
      <c r="HV19" s="407"/>
      <c r="HW19" s="407"/>
      <c r="HX19" s="407"/>
      <c r="HY19" s="407"/>
      <c r="HZ19" s="407"/>
      <c r="IA19" s="407"/>
      <c r="IB19" s="407"/>
      <c r="IC19" s="407"/>
      <c r="ID19" s="407"/>
      <c r="IE19" s="407"/>
      <c r="IF19" s="407"/>
      <c r="IG19" s="407"/>
      <c r="IH19" s="407"/>
      <c r="II19" s="407"/>
      <c r="IJ19" s="407"/>
      <c r="IK19" s="407"/>
      <c r="IL19" s="407"/>
      <c r="IM19" s="407"/>
      <c r="IN19" s="407"/>
      <c r="IO19" s="407"/>
      <c r="IP19" s="407"/>
      <c r="IQ19" s="407"/>
      <c r="IR19" s="407"/>
      <c r="IS19" s="407"/>
      <c r="IT19" s="407"/>
      <c r="IU19" s="466"/>
    </row>
    <row r="20" spans="1:255" ht="33.75" x14ac:dyDescent="0.25">
      <c r="A20" s="97" t="s">
        <v>31</v>
      </c>
      <c r="B20" s="71" t="str">
        <f>'Org ab 10 TEW'!C20</f>
        <v>Wahlen und Statistik</v>
      </c>
      <c r="C20" s="71" t="str">
        <f>'Org ab 10 TEW'!D20</f>
        <v xml:space="preserve">Wahrnehmung zentraler statistischer Aufgaben der Gemeinde </v>
      </c>
      <c r="D20" s="71" t="str">
        <f>'Org ab 10 TEW'!E20</f>
        <v>0,20 VZÄ Festwert</v>
      </c>
      <c r="E20" s="395">
        <f t="shared" si="0"/>
        <v>0</v>
      </c>
      <c r="F20" s="413"/>
      <c r="G20" s="413"/>
      <c r="H20" s="413"/>
      <c r="I20" s="413"/>
      <c r="J20" s="413"/>
      <c r="K20" s="413"/>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c r="AO20" s="413"/>
      <c r="AP20" s="413"/>
      <c r="AQ20" s="413"/>
      <c r="AR20" s="413"/>
      <c r="AS20" s="413"/>
      <c r="AT20" s="413"/>
      <c r="AU20" s="413"/>
      <c r="AV20" s="413"/>
      <c r="AW20" s="413"/>
      <c r="AX20" s="413"/>
      <c r="AY20" s="413"/>
      <c r="AZ20" s="413"/>
      <c r="BA20" s="413"/>
      <c r="BB20" s="413"/>
      <c r="BC20" s="413"/>
      <c r="BD20" s="413"/>
      <c r="BE20" s="413"/>
      <c r="BF20" s="413"/>
      <c r="BG20" s="413"/>
      <c r="BH20" s="413"/>
      <c r="BI20" s="413"/>
      <c r="BJ20" s="413"/>
      <c r="BK20" s="413"/>
      <c r="BL20" s="413"/>
      <c r="BM20" s="413"/>
      <c r="BN20" s="413"/>
      <c r="BO20" s="413"/>
      <c r="BP20" s="413"/>
      <c r="BQ20" s="413"/>
      <c r="BR20" s="413"/>
      <c r="BS20" s="413"/>
      <c r="BT20" s="413"/>
      <c r="BU20" s="413"/>
      <c r="BV20" s="413"/>
      <c r="BW20" s="413"/>
      <c r="BX20" s="413"/>
      <c r="BY20" s="413"/>
      <c r="BZ20" s="413"/>
      <c r="CA20" s="413"/>
      <c r="CB20" s="413"/>
      <c r="CC20" s="413"/>
      <c r="CD20" s="413"/>
      <c r="CE20" s="413"/>
      <c r="CF20" s="413"/>
      <c r="CG20" s="413"/>
      <c r="CH20" s="413"/>
      <c r="CI20" s="413"/>
      <c r="CJ20" s="413"/>
      <c r="CK20" s="413"/>
      <c r="CL20" s="413"/>
      <c r="CM20" s="413"/>
      <c r="CN20" s="413"/>
      <c r="CO20" s="413"/>
      <c r="CP20" s="413"/>
      <c r="CQ20" s="413"/>
      <c r="CR20" s="413"/>
      <c r="CS20" s="413"/>
      <c r="CT20" s="413"/>
      <c r="CU20" s="413"/>
      <c r="CV20" s="413"/>
      <c r="CW20" s="413"/>
      <c r="CX20" s="413"/>
      <c r="CY20" s="413"/>
      <c r="CZ20" s="413"/>
      <c r="DA20" s="413"/>
      <c r="DB20" s="413"/>
      <c r="DC20" s="413"/>
      <c r="DD20" s="413"/>
      <c r="DE20" s="413"/>
      <c r="DF20" s="413"/>
      <c r="DG20" s="413"/>
      <c r="DH20" s="413"/>
      <c r="DI20" s="413"/>
      <c r="DJ20" s="413"/>
      <c r="DK20" s="413"/>
      <c r="DL20" s="413"/>
      <c r="DM20" s="413"/>
      <c r="DN20" s="413"/>
      <c r="DO20" s="413"/>
      <c r="DP20" s="413"/>
      <c r="DQ20" s="413"/>
      <c r="DR20" s="413"/>
      <c r="DS20" s="413"/>
      <c r="DT20" s="413"/>
      <c r="DU20" s="413"/>
      <c r="DV20" s="413"/>
      <c r="DW20" s="413"/>
      <c r="DX20" s="413"/>
      <c r="DY20" s="413"/>
      <c r="DZ20" s="413"/>
      <c r="EA20" s="413"/>
      <c r="EB20" s="413"/>
      <c r="EC20" s="413"/>
      <c r="ED20" s="413"/>
      <c r="EE20" s="413"/>
      <c r="EF20" s="413"/>
      <c r="EG20" s="413"/>
      <c r="EH20" s="413"/>
      <c r="EI20" s="413"/>
      <c r="EJ20" s="413"/>
      <c r="EK20" s="413"/>
      <c r="EL20" s="413"/>
      <c r="EM20" s="413"/>
      <c r="EN20" s="413"/>
      <c r="EO20" s="413"/>
      <c r="EP20" s="413"/>
      <c r="EQ20" s="413"/>
      <c r="ER20" s="413"/>
      <c r="ES20" s="413"/>
      <c r="ET20" s="413"/>
      <c r="EU20" s="413"/>
      <c r="EV20" s="413"/>
      <c r="EW20" s="413"/>
      <c r="EX20" s="413"/>
      <c r="EY20" s="413"/>
      <c r="EZ20" s="413"/>
      <c r="FA20" s="413"/>
      <c r="FB20" s="413"/>
      <c r="FC20" s="413"/>
      <c r="FD20" s="413"/>
      <c r="FE20" s="413"/>
      <c r="FF20" s="413"/>
      <c r="FG20" s="413"/>
      <c r="FH20" s="413"/>
      <c r="FI20" s="413"/>
      <c r="FJ20" s="413"/>
      <c r="FK20" s="413"/>
      <c r="FL20" s="413"/>
      <c r="FM20" s="413"/>
      <c r="FN20" s="413"/>
      <c r="FO20" s="413"/>
      <c r="FP20" s="413"/>
      <c r="FQ20" s="413"/>
      <c r="FR20" s="413"/>
      <c r="FS20" s="413"/>
      <c r="FT20" s="413"/>
      <c r="FU20" s="413"/>
      <c r="FV20" s="413"/>
      <c r="FW20" s="413"/>
      <c r="FX20" s="413"/>
      <c r="FY20" s="413"/>
      <c r="FZ20" s="413"/>
      <c r="GA20" s="413"/>
      <c r="GB20" s="413"/>
      <c r="GC20" s="413"/>
      <c r="GD20" s="413"/>
      <c r="GE20" s="413"/>
      <c r="GF20" s="413"/>
      <c r="GG20" s="413"/>
      <c r="GH20" s="413"/>
      <c r="GI20" s="413"/>
      <c r="GJ20" s="413"/>
      <c r="GK20" s="413"/>
      <c r="GL20" s="413"/>
      <c r="GM20" s="413"/>
      <c r="GN20" s="413"/>
      <c r="GO20" s="413"/>
      <c r="GP20" s="413"/>
      <c r="GQ20" s="413"/>
      <c r="GR20" s="413"/>
      <c r="GS20" s="413"/>
      <c r="GT20" s="413"/>
      <c r="GU20" s="413"/>
      <c r="GV20" s="413"/>
      <c r="GW20" s="413"/>
      <c r="GX20" s="413"/>
      <c r="GY20" s="413"/>
      <c r="GZ20" s="413"/>
      <c r="HA20" s="413"/>
      <c r="HB20" s="413"/>
      <c r="HC20" s="413"/>
      <c r="HD20" s="413"/>
      <c r="HE20" s="413"/>
      <c r="HF20" s="413"/>
      <c r="HG20" s="413"/>
      <c r="HH20" s="413"/>
      <c r="HI20" s="413"/>
      <c r="HJ20" s="413"/>
      <c r="HK20" s="413"/>
      <c r="HL20" s="413"/>
      <c r="HM20" s="413"/>
      <c r="HN20" s="413"/>
      <c r="HO20" s="413"/>
      <c r="HP20" s="413"/>
      <c r="HQ20" s="413"/>
      <c r="HR20" s="413"/>
      <c r="HS20" s="413"/>
      <c r="HT20" s="413"/>
      <c r="HU20" s="413"/>
      <c r="HV20" s="413"/>
      <c r="HW20" s="413"/>
      <c r="HX20" s="413"/>
      <c r="HY20" s="413"/>
      <c r="HZ20" s="413"/>
      <c r="IA20" s="413"/>
      <c r="IB20" s="413"/>
      <c r="IC20" s="413"/>
      <c r="ID20" s="413"/>
      <c r="IE20" s="413"/>
      <c r="IF20" s="413"/>
      <c r="IG20" s="413"/>
      <c r="IH20" s="413"/>
      <c r="II20" s="413"/>
      <c r="IJ20" s="413"/>
      <c r="IK20" s="413"/>
      <c r="IL20" s="413"/>
      <c r="IM20" s="413"/>
      <c r="IN20" s="413"/>
      <c r="IO20" s="413"/>
      <c r="IP20" s="413"/>
      <c r="IQ20" s="413"/>
      <c r="IR20" s="413"/>
      <c r="IS20" s="413"/>
      <c r="IT20" s="449"/>
      <c r="IU20" s="413"/>
    </row>
    <row r="21" spans="1:255" ht="78.75" x14ac:dyDescent="0.25">
      <c r="A21" s="108" t="s">
        <v>32</v>
      </c>
      <c r="B21" s="71" t="str">
        <f>'Org ab 10 TEW'!C21</f>
        <v>Wahlen und Statistik</v>
      </c>
      <c r="C21" s="71" t="str">
        <f>'Org ab 10 TEW'!D21</f>
        <v>Europa-, Bundes-, Landes- und Kommunalwahlen; Volksbegehren und Volksentscheid nach Landesrecht, Durchführung von Bürgerbegehren und Bürgerentscheiden</v>
      </c>
      <c r="D21" s="71" t="str">
        <f>'Org ab 10 TEW'!E21</f>
        <v>0,50 VZÄ je 14.600 Wahlberechtigte (Kommunalwahl)</v>
      </c>
      <c r="E21" s="395">
        <f t="shared" si="0"/>
        <v>0</v>
      </c>
      <c r="F21" s="413"/>
      <c r="G21" s="413"/>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c r="IN21" s="413"/>
      <c r="IO21" s="413"/>
      <c r="IP21" s="413"/>
      <c r="IQ21" s="413"/>
      <c r="IR21" s="413"/>
      <c r="IS21" s="413"/>
      <c r="IT21" s="449"/>
      <c r="IU21" s="413"/>
    </row>
    <row r="22" spans="1:255" ht="3" customHeight="1" x14ac:dyDescent="0.25">
      <c r="A22" s="92"/>
      <c r="B22" s="93"/>
      <c r="C22" s="93"/>
      <c r="D22" s="93"/>
      <c r="E22" s="406"/>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c r="BQ22" s="407"/>
      <c r="BR22" s="407"/>
      <c r="BS22" s="407"/>
      <c r="BT22" s="407"/>
      <c r="BU22" s="407"/>
      <c r="BV22" s="407"/>
      <c r="BW22" s="407"/>
      <c r="BX22" s="407"/>
      <c r="BY22" s="407"/>
      <c r="BZ22" s="407"/>
      <c r="CA22" s="407"/>
      <c r="CB22" s="407"/>
      <c r="CC22" s="407"/>
      <c r="CD22" s="407"/>
      <c r="CE22" s="407"/>
      <c r="CF22" s="407"/>
      <c r="CG22" s="407"/>
      <c r="CH22" s="407"/>
      <c r="CI22" s="407"/>
      <c r="CJ22" s="407"/>
      <c r="CK22" s="407"/>
      <c r="CL22" s="407"/>
      <c r="CM22" s="407"/>
      <c r="CN22" s="407"/>
      <c r="CO22" s="407"/>
      <c r="CP22" s="407"/>
      <c r="CQ22" s="407"/>
      <c r="CR22" s="407"/>
      <c r="CS22" s="407"/>
      <c r="CT22" s="407"/>
      <c r="CU22" s="407"/>
      <c r="CV22" s="407"/>
      <c r="CW22" s="407"/>
      <c r="CX22" s="407"/>
      <c r="CY22" s="407"/>
      <c r="CZ22" s="407"/>
      <c r="DA22" s="407"/>
      <c r="DB22" s="407"/>
      <c r="DC22" s="407"/>
      <c r="DD22" s="407"/>
      <c r="DE22" s="407"/>
      <c r="DF22" s="407"/>
      <c r="DG22" s="407"/>
      <c r="DH22" s="407"/>
      <c r="DI22" s="407"/>
      <c r="DJ22" s="407"/>
      <c r="DK22" s="407"/>
      <c r="DL22" s="407"/>
      <c r="DM22" s="407"/>
      <c r="DN22" s="407"/>
      <c r="DO22" s="407"/>
      <c r="DP22" s="407"/>
      <c r="DQ22" s="407"/>
      <c r="DR22" s="407"/>
      <c r="DS22" s="407"/>
      <c r="DT22" s="407"/>
      <c r="DU22" s="407"/>
      <c r="DV22" s="407"/>
      <c r="DW22" s="407"/>
      <c r="DX22" s="407"/>
      <c r="DY22" s="407"/>
      <c r="DZ22" s="407"/>
      <c r="EA22" s="407"/>
      <c r="EB22" s="407"/>
      <c r="EC22" s="407"/>
      <c r="ED22" s="407"/>
      <c r="EE22" s="407"/>
      <c r="EF22" s="407"/>
      <c r="EG22" s="407"/>
      <c r="EH22" s="407"/>
      <c r="EI22" s="407"/>
      <c r="EJ22" s="407"/>
      <c r="EK22" s="407"/>
      <c r="EL22" s="407"/>
      <c r="EM22" s="407"/>
      <c r="EN22" s="407"/>
      <c r="EO22" s="407"/>
      <c r="EP22" s="407"/>
      <c r="EQ22" s="407"/>
      <c r="ER22" s="407"/>
      <c r="ES22" s="407"/>
      <c r="ET22" s="407"/>
      <c r="EU22" s="407"/>
      <c r="EV22" s="407"/>
      <c r="EW22" s="407"/>
      <c r="EX22" s="407"/>
      <c r="EY22" s="407"/>
      <c r="EZ22" s="407"/>
      <c r="FA22" s="407"/>
      <c r="FB22" s="407"/>
      <c r="FC22" s="407"/>
      <c r="FD22" s="407"/>
      <c r="FE22" s="407"/>
      <c r="FF22" s="407"/>
      <c r="FG22" s="407"/>
      <c r="FH22" s="407"/>
      <c r="FI22" s="407"/>
      <c r="FJ22" s="407"/>
      <c r="FK22" s="407"/>
      <c r="FL22" s="407"/>
      <c r="FM22" s="407"/>
      <c r="FN22" s="407"/>
      <c r="FO22" s="407"/>
      <c r="FP22" s="407"/>
      <c r="FQ22" s="407"/>
      <c r="FR22" s="407"/>
      <c r="FS22" s="407"/>
      <c r="FT22" s="407"/>
      <c r="FU22" s="407"/>
      <c r="FV22" s="407"/>
      <c r="FW22" s="407"/>
      <c r="FX22" s="407"/>
      <c r="FY22" s="407"/>
      <c r="FZ22" s="407"/>
      <c r="GA22" s="407"/>
      <c r="GB22" s="407"/>
      <c r="GC22" s="407"/>
      <c r="GD22" s="407"/>
      <c r="GE22" s="407"/>
      <c r="GF22" s="407"/>
      <c r="GG22" s="407"/>
      <c r="GH22" s="407"/>
      <c r="GI22" s="407"/>
      <c r="GJ22" s="407"/>
      <c r="GK22" s="407"/>
      <c r="GL22" s="407"/>
      <c r="GM22" s="407"/>
      <c r="GN22" s="407"/>
      <c r="GO22" s="407"/>
      <c r="GP22" s="407"/>
      <c r="GQ22" s="407"/>
      <c r="GR22" s="407"/>
      <c r="GS22" s="407"/>
      <c r="GT22" s="407"/>
      <c r="GU22" s="407"/>
      <c r="GV22" s="407"/>
      <c r="GW22" s="407"/>
      <c r="GX22" s="407"/>
      <c r="GY22" s="407"/>
      <c r="GZ22" s="407"/>
      <c r="HA22" s="407"/>
      <c r="HB22" s="407"/>
      <c r="HC22" s="407"/>
      <c r="HD22" s="407"/>
      <c r="HE22" s="407"/>
      <c r="HF22" s="407"/>
      <c r="HG22" s="407"/>
      <c r="HH22" s="407"/>
      <c r="HI22" s="407"/>
      <c r="HJ22" s="407"/>
      <c r="HK22" s="407"/>
      <c r="HL22" s="407"/>
      <c r="HM22" s="407"/>
      <c r="HN22" s="407"/>
      <c r="HO22" s="407"/>
      <c r="HP22" s="407"/>
      <c r="HQ22" s="407"/>
      <c r="HR22" s="407"/>
      <c r="HS22" s="407"/>
      <c r="HT22" s="407"/>
      <c r="HU22" s="407"/>
      <c r="HV22" s="407"/>
      <c r="HW22" s="407"/>
      <c r="HX22" s="407"/>
      <c r="HY22" s="407"/>
      <c r="HZ22" s="407"/>
      <c r="IA22" s="407"/>
      <c r="IB22" s="407"/>
      <c r="IC22" s="407"/>
      <c r="ID22" s="407"/>
      <c r="IE22" s="407"/>
      <c r="IF22" s="407"/>
      <c r="IG22" s="407"/>
      <c r="IH22" s="407"/>
      <c r="II22" s="407"/>
      <c r="IJ22" s="407"/>
      <c r="IK22" s="407"/>
      <c r="IL22" s="407"/>
      <c r="IM22" s="407"/>
      <c r="IN22" s="407"/>
      <c r="IO22" s="407"/>
      <c r="IP22" s="407"/>
      <c r="IQ22" s="407"/>
      <c r="IR22" s="407"/>
      <c r="IS22" s="407"/>
      <c r="IT22" s="407"/>
      <c r="IU22" s="466"/>
    </row>
    <row r="23" spans="1:255" ht="22.5" x14ac:dyDescent="0.25">
      <c r="A23" s="115" t="s">
        <v>33</v>
      </c>
      <c r="B23" s="71" t="str">
        <f>'Org ab 10 TEW'!C23</f>
        <v>Personalrat, Beauftragte</v>
      </c>
      <c r="C23" s="71" t="str">
        <f>'Org ab 10 TEW'!D23</f>
        <v>Personalratstätigkeit</v>
      </c>
      <c r="D23" s="71" t="str">
        <f>'Org ab 10 TEW'!E23</f>
        <v>0,10 VZÄ je 60 wahlberechtigte Beschäftigte</v>
      </c>
      <c r="E23" s="395">
        <f t="shared" si="0"/>
        <v>0</v>
      </c>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3"/>
      <c r="AX23" s="403"/>
      <c r="AY23" s="403"/>
      <c r="AZ23" s="403"/>
      <c r="BA23" s="403"/>
      <c r="BB23" s="403"/>
      <c r="BC23" s="403"/>
      <c r="BD23" s="403"/>
      <c r="BE23" s="403"/>
      <c r="BF23" s="403"/>
      <c r="BG23" s="403"/>
      <c r="BH23" s="403"/>
      <c r="BI23" s="403"/>
      <c r="BJ23" s="403"/>
      <c r="BK23" s="403"/>
      <c r="BL23" s="403"/>
      <c r="BM23" s="403"/>
      <c r="BN23" s="403"/>
      <c r="BO23" s="403"/>
      <c r="BP23" s="403"/>
      <c r="BQ23" s="403"/>
      <c r="BR23" s="403"/>
      <c r="BS23" s="403"/>
      <c r="BT23" s="403"/>
      <c r="BU23" s="403"/>
      <c r="BV23" s="403"/>
      <c r="BW23" s="403"/>
      <c r="BX23" s="403"/>
      <c r="BY23" s="403"/>
      <c r="BZ23" s="403"/>
      <c r="CA23" s="403"/>
      <c r="CB23" s="403"/>
      <c r="CC23" s="403"/>
      <c r="CD23" s="403"/>
      <c r="CE23" s="403"/>
      <c r="CF23" s="403"/>
      <c r="CG23" s="403"/>
      <c r="CH23" s="403"/>
      <c r="CI23" s="403"/>
      <c r="CJ23" s="403"/>
      <c r="CK23" s="403"/>
      <c r="CL23" s="403"/>
      <c r="CM23" s="403"/>
      <c r="CN23" s="403"/>
      <c r="CO23" s="403"/>
      <c r="CP23" s="403"/>
      <c r="CQ23" s="403"/>
      <c r="CR23" s="403"/>
      <c r="CS23" s="403"/>
      <c r="CT23" s="403"/>
      <c r="CU23" s="403"/>
      <c r="CV23" s="403"/>
      <c r="CW23" s="403"/>
      <c r="CX23" s="403"/>
      <c r="CY23" s="403"/>
      <c r="CZ23" s="403"/>
      <c r="DA23" s="403"/>
      <c r="DB23" s="403"/>
      <c r="DC23" s="403"/>
      <c r="DD23" s="403"/>
      <c r="DE23" s="403"/>
      <c r="DF23" s="403"/>
      <c r="DG23" s="403"/>
      <c r="DH23" s="403"/>
      <c r="DI23" s="403"/>
      <c r="DJ23" s="403"/>
      <c r="DK23" s="403"/>
      <c r="DL23" s="403"/>
      <c r="DM23" s="403"/>
      <c r="DN23" s="403"/>
      <c r="DO23" s="403"/>
      <c r="DP23" s="403"/>
      <c r="DQ23" s="403"/>
      <c r="DR23" s="403"/>
      <c r="DS23" s="403"/>
      <c r="DT23" s="403"/>
      <c r="DU23" s="403"/>
      <c r="DV23" s="403"/>
      <c r="DW23" s="403"/>
      <c r="DX23" s="403"/>
      <c r="DY23" s="403"/>
      <c r="DZ23" s="403"/>
      <c r="EA23" s="403"/>
      <c r="EB23" s="403"/>
      <c r="EC23" s="403"/>
      <c r="ED23" s="403"/>
      <c r="EE23" s="403"/>
      <c r="EF23" s="403"/>
      <c r="EG23" s="403"/>
      <c r="EH23" s="403"/>
      <c r="EI23" s="403"/>
      <c r="EJ23" s="403"/>
      <c r="EK23" s="403"/>
      <c r="EL23" s="403"/>
      <c r="EM23" s="403"/>
      <c r="EN23" s="403"/>
      <c r="EO23" s="403"/>
      <c r="EP23" s="403"/>
      <c r="EQ23" s="403"/>
      <c r="ER23" s="403"/>
      <c r="ES23" s="403"/>
      <c r="ET23" s="403"/>
      <c r="EU23" s="403"/>
      <c r="EV23" s="403"/>
      <c r="EW23" s="403"/>
      <c r="EX23" s="403"/>
      <c r="EY23" s="403"/>
      <c r="EZ23" s="403"/>
      <c r="FA23" s="403"/>
      <c r="FB23" s="403"/>
      <c r="FC23" s="403"/>
      <c r="FD23" s="403"/>
      <c r="FE23" s="403"/>
      <c r="FF23" s="403"/>
      <c r="FG23" s="403"/>
      <c r="FH23" s="403"/>
      <c r="FI23" s="403"/>
      <c r="FJ23" s="403"/>
      <c r="FK23" s="403"/>
      <c r="FL23" s="403"/>
      <c r="FM23" s="403"/>
      <c r="FN23" s="403"/>
      <c r="FO23" s="403"/>
      <c r="FP23" s="403"/>
      <c r="FQ23" s="403"/>
      <c r="FR23" s="403"/>
      <c r="FS23" s="403"/>
      <c r="FT23" s="403"/>
      <c r="FU23" s="403"/>
      <c r="FV23" s="403"/>
      <c r="FW23" s="403"/>
      <c r="FX23" s="403"/>
      <c r="FY23" s="403"/>
      <c r="FZ23" s="403"/>
      <c r="GA23" s="403"/>
      <c r="GB23" s="403"/>
      <c r="GC23" s="403"/>
      <c r="GD23" s="403"/>
      <c r="GE23" s="403"/>
      <c r="GF23" s="403"/>
      <c r="GG23" s="403"/>
      <c r="GH23" s="403"/>
      <c r="GI23" s="403"/>
      <c r="GJ23" s="403"/>
      <c r="GK23" s="403"/>
      <c r="GL23" s="403"/>
      <c r="GM23" s="403"/>
      <c r="GN23" s="403"/>
      <c r="GO23" s="403"/>
      <c r="GP23" s="403"/>
      <c r="GQ23" s="403"/>
      <c r="GR23" s="403"/>
      <c r="GS23" s="403"/>
      <c r="GT23" s="403"/>
      <c r="GU23" s="403"/>
      <c r="GV23" s="403"/>
      <c r="GW23" s="403"/>
      <c r="GX23" s="403"/>
      <c r="GY23" s="403"/>
      <c r="GZ23" s="403"/>
      <c r="HA23" s="403"/>
      <c r="HB23" s="403"/>
      <c r="HC23" s="403"/>
      <c r="HD23" s="403"/>
      <c r="HE23" s="403"/>
      <c r="HF23" s="403"/>
      <c r="HG23" s="403"/>
      <c r="HH23" s="403"/>
      <c r="HI23" s="403"/>
      <c r="HJ23" s="403"/>
      <c r="HK23" s="403"/>
      <c r="HL23" s="403"/>
      <c r="HM23" s="403"/>
      <c r="HN23" s="403"/>
      <c r="HO23" s="403"/>
      <c r="HP23" s="403"/>
      <c r="HQ23" s="403"/>
      <c r="HR23" s="403"/>
      <c r="HS23" s="403"/>
      <c r="HT23" s="403"/>
      <c r="HU23" s="403"/>
      <c r="HV23" s="403"/>
      <c r="HW23" s="403"/>
      <c r="HX23" s="403"/>
      <c r="HY23" s="403"/>
      <c r="HZ23" s="403"/>
      <c r="IA23" s="403"/>
      <c r="IB23" s="403"/>
      <c r="IC23" s="403"/>
      <c r="ID23" s="403"/>
      <c r="IE23" s="403"/>
      <c r="IF23" s="403"/>
      <c r="IG23" s="403"/>
      <c r="IH23" s="403"/>
      <c r="II23" s="403"/>
      <c r="IJ23" s="403"/>
      <c r="IK23" s="403"/>
      <c r="IL23" s="403"/>
      <c r="IM23" s="403"/>
      <c r="IN23" s="403"/>
      <c r="IO23" s="403"/>
      <c r="IP23" s="403"/>
      <c r="IQ23" s="403"/>
      <c r="IR23" s="403"/>
      <c r="IS23" s="403"/>
      <c r="IT23" s="446"/>
      <c r="IU23" s="403"/>
    </row>
    <row r="24" spans="1:255" ht="22.5" x14ac:dyDescent="0.25">
      <c r="A24" s="119" t="s">
        <v>34</v>
      </c>
      <c r="B24" s="71" t="str">
        <f>'Org ab 10 TEW'!C24</f>
        <v>Personalrat, Beauftragte</v>
      </c>
      <c r="C24" s="71" t="str">
        <f>'Org ab 10 TEW'!D24</f>
        <v>Gleichstellungsbeauftragte</v>
      </c>
      <c r="D24" s="71" t="str">
        <f>'Org ab 10 TEW'!E24</f>
        <v>0,10 VZÄ je 140 Mitarbeiter</v>
      </c>
      <c r="E24" s="395">
        <f t="shared" si="0"/>
        <v>0</v>
      </c>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c r="BW24" s="438"/>
      <c r="BX24" s="438"/>
      <c r="BY24" s="438"/>
      <c r="BZ24" s="438"/>
      <c r="CA24" s="438"/>
      <c r="CB24" s="438"/>
      <c r="CC24" s="438"/>
      <c r="CD24" s="438"/>
      <c r="CE24" s="438"/>
      <c r="CF24" s="438"/>
      <c r="CG24" s="438"/>
      <c r="CH24" s="438"/>
      <c r="CI24" s="438"/>
      <c r="CJ24" s="438"/>
      <c r="CK24" s="438"/>
      <c r="CL24" s="438"/>
      <c r="CM24" s="438"/>
      <c r="CN24" s="438"/>
      <c r="CO24" s="438"/>
      <c r="CP24" s="438"/>
      <c r="CQ24" s="438"/>
      <c r="CR24" s="438"/>
      <c r="CS24" s="438"/>
      <c r="CT24" s="438"/>
      <c r="CU24" s="438"/>
      <c r="CV24" s="438"/>
      <c r="CW24" s="438"/>
      <c r="CX24" s="438"/>
      <c r="CY24" s="438"/>
      <c r="CZ24" s="438"/>
      <c r="DA24" s="438"/>
      <c r="DB24" s="438"/>
      <c r="DC24" s="438"/>
      <c r="DD24" s="438"/>
      <c r="DE24" s="438"/>
      <c r="DF24" s="438"/>
      <c r="DG24" s="438"/>
      <c r="DH24" s="438"/>
      <c r="DI24" s="438"/>
      <c r="DJ24" s="438"/>
      <c r="DK24" s="438"/>
      <c r="DL24" s="438"/>
      <c r="DM24" s="438"/>
      <c r="DN24" s="438"/>
      <c r="DO24" s="438"/>
      <c r="DP24" s="438"/>
      <c r="DQ24" s="438"/>
      <c r="DR24" s="438"/>
      <c r="DS24" s="438"/>
      <c r="DT24" s="438"/>
      <c r="DU24" s="438"/>
      <c r="DV24" s="438"/>
      <c r="DW24" s="438"/>
      <c r="DX24" s="438"/>
      <c r="DY24" s="438"/>
      <c r="DZ24" s="438"/>
      <c r="EA24" s="438"/>
      <c r="EB24" s="438"/>
      <c r="EC24" s="438"/>
      <c r="ED24" s="438"/>
      <c r="EE24" s="438"/>
      <c r="EF24" s="438"/>
      <c r="EG24" s="438"/>
      <c r="EH24" s="438"/>
      <c r="EI24" s="438"/>
      <c r="EJ24" s="438"/>
      <c r="EK24" s="438"/>
      <c r="EL24" s="438"/>
      <c r="EM24" s="438"/>
      <c r="EN24" s="438"/>
      <c r="EO24" s="438"/>
      <c r="EP24" s="438"/>
      <c r="EQ24" s="438"/>
      <c r="ER24" s="438"/>
      <c r="ES24" s="438"/>
      <c r="ET24" s="438"/>
      <c r="EU24" s="438"/>
      <c r="EV24" s="438"/>
      <c r="EW24" s="438"/>
      <c r="EX24" s="438"/>
      <c r="EY24" s="438"/>
      <c r="EZ24" s="438"/>
      <c r="FA24" s="438"/>
      <c r="FB24" s="438"/>
      <c r="FC24" s="438"/>
      <c r="FD24" s="438"/>
      <c r="FE24" s="438"/>
      <c r="FF24" s="438"/>
      <c r="FG24" s="438"/>
      <c r="FH24" s="438"/>
      <c r="FI24" s="438"/>
      <c r="FJ24" s="438"/>
      <c r="FK24" s="438"/>
      <c r="FL24" s="438"/>
      <c r="FM24" s="438"/>
      <c r="FN24" s="438"/>
      <c r="FO24" s="438"/>
      <c r="FP24" s="438"/>
      <c r="FQ24" s="438"/>
      <c r="FR24" s="438"/>
      <c r="FS24" s="438"/>
      <c r="FT24" s="438"/>
      <c r="FU24" s="438"/>
      <c r="FV24" s="438"/>
      <c r="FW24" s="438"/>
      <c r="FX24" s="438"/>
      <c r="FY24" s="438"/>
      <c r="FZ24" s="438"/>
      <c r="GA24" s="438"/>
      <c r="GB24" s="438"/>
      <c r="GC24" s="438"/>
      <c r="GD24" s="438"/>
      <c r="GE24" s="438"/>
      <c r="GF24" s="438"/>
      <c r="GG24" s="438"/>
      <c r="GH24" s="438"/>
      <c r="GI24" s="438"/>
      <c r="GJ24" s="438"/>
      <c r="GK24" s="438"/>
      <c r="GL24" s="438"/>
      <c r="GM24" s="438"/>
      <c r="GN24" s="438"/>
      <c r="GO24" s="438"/>
      <c r="GP24" s="438"/>
      <c r="GQ24" s="438"/>
      <c r="GR24" s="438"/>
      <c r="GS24" s="438"/>
      <c r="GT24" s="438"/>
      <c r="GU24" s="438"/>
      <c r="GV24" s="438"/>
      <c r="GW24" s="438"/>
      <c r="GX24" s="438"/>
      <c r="GY24" s="438"/>
      <c r="GZ24" s="438"/>
      <c r="HA24" s="438"/>
      <c r="HB24" s="438"/>
      <c r="HC24" s="438"/>
      <c r="HD24" s="438"/>
      <c r="HE24" s="438"/>
      <c r="HF24" s="438"/>
      <c r="HG24" s="438"/>
      <c r="HH24" s="438"/>
      <c r="HI24" s="438"/>
      <c r="HJ24" s="438"/>
      <c r="HK24" s="438"/>
      <c r="HL24" s="438"/>
      <c r="HM24" s="438"/>
      <c r="HN24" s="438"/>
      <c r="HO24" s="438"/>
      <c r="HP24" s="438"/>
      <c r="HQ24" s="438"/>
      <c r="HR24" s="438"/>
      <c r="HS24" s="438"/>
      <c r="HT24" s="438"/>
      <c r="HU24" s="438"/>
      <c r="HV24" s="438"/>
      <c r="HW24" s="438"/>
      <c r="HX24" s="438"/>
      <c r="HY24" s="438"/>
      <c r="HZ24" s="438"/>
      <c r="IA24" s="438"/>
      <c r="IB24" s="438"/>
      <c r="IC24" s="438"/>
      <c r="ID24" s="438"/>
      <c r="IE24" s="438"/>
      <c r="IF24" s="438"/>
      <c r="IG24" s="438"/>
      <c r="IH24" s="438"/>
      <c r="II24" s="438"/>
      <c r="IJ24" s="438"/>
      <c r="IK24" s="438"/>
      <c r="IL24" s="438"/>
      <c r="IM24" s="438"/>
      <c r="IN24" s="438"/>
      <c r="IO24" s="438"/>
      <c r="IP24" s="438"/>
      <c r="IQ24" s="438"/>
      <c r="IR24" s="438"/>
      <c r="IS24" s="438"/>
      <c r="IT24" s="450"/>
      <c r="IU24" s="438"/>
    </row>
    <row r="25" spans="1:255" ht="33.75" x14ac:dyDescent="0.25">
      <c r="A25" s="119" t="s">
        <v>35</v>
      </c>
      <c r="B25" s="71" t="str">
        <f>'Org ab 10 TEW'!C25</f>
        <v>Personalrat, Beauftragte</v>
      </c>
      <c r="C25" s="71" t="str">
        <f>'Org ab 10 TEW'!D25</f>
        <v>Datenschutz- und Informationssicherheits-beauftragte</v>
      </c>
      <c r="D25" s="71" t="str">
        <f>'Org ab 10 TEW'!E25</f>
        <v>0,10 VZÄ je 15 IT-Verfahren</v>
      </c>
      <c r="E25" s="395">
        <f t="shared" si="0"/>
        <v>0</v>
      </c>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c r="BW25" s="438"/>
      <c r="BX25" s="438"/>
      <c r="BY25" s="438"/>
      <c r="BZ25" s="438"/>
      <c r="CA25" s="438"/>
      <c r="CB25" s="438"/>
      <c r="CC25" s="438"/>
      <c r="CD25" s="438"/>
      <c r="CE25" s="438"/>
      <c r="CF25" s="438"/>
      <c r="CG25" s="438"/>
      <c r="CH25" s="438"/>
      <c r="CI25" s="438"/>
      <c r="CJ25" s="438"/>
      <c r="CK25" s="438"/>
      <c r="CL25" s="438"/>
      <c r="CM25" s="438"/>
      <c r="CN25" s="438"/>
      <c r="CO25" s="438"/>
      <c r="CP25" s="438"/>
      <c r="CQ25" s="438"/>
      <c r="CR25" s="438"/>
      <c r="CS25" s="438"/>
      <c r="CT25" s="438"/>
      <c r="CU25" s="438"/>
      <c r="CV25" s="438"/>
      <c r="CW25" s="438"/>
      <c r="CX25" s="438"/>
      <c r="CY25" s="438"/>
      <c r="CZ25" s="438"/>
      <c r="DA25" s="438"/>
      <c r="DB25" s="438"/>
      <c r="DC25" s="438"/>
      <c r="DD25" s="438"/>
      <c r="DE25" s="438"/>
      <c r="DF25" s="438"/>
      <c r="DG25" s="438"/>
      <c r="DH25" s="438"/>
      <c r="DI25" s="438"/>
      <c r="DJ25" s="438"/>
      <c r="DK25" s="438"/>
      <c r="DL25" s="438"/>
      <c r="DM25" s="438"/>
      <c r="DN25" s="438"/>
      <c r="DO25" s="438"/>
      <c r="DP25" s="438"/>
      <c r="DQ25" s="438"/>
      <c r="DR25" s="438"/>
      <c r="DS25" s="438"/>
      <c r="DT25" s="438"/>
      <c r="DU25" s="438"/>
      <c r="DV25" s="438"/>
      <c r="DW25" s="438"/>
      <c r="DX25" s="438"/>
      <c r="DY25" s="438"/>
      <c r="DZ25" s="438"/>
      <c r="EA25" s="438"/>
      <c r="EB25" s="438"/>
      <c r="EC25" s="438"/>
      <c r="ED25" s="438"/>
      <c r="EE25" s="438"/>
      <c r="EF25" s="438"/>
      <c r="EG25" s="438"/>
      <c r="EH25" s="438"/>
      <c r="EI25" s="438"/>
      <c r="EJ25" s="438"/>
      <c r="EK25" s="438"/>
      <c r="EL25" s="438"/>
      <c r="EM25" s="438"/>
      <c r="EN25" s="438"/>
      <c r="EO25" s="438"/>
      <c r="EP25" s="438"/>
      <c r="EQ25" s="438"/>
      <c r="ER25" s="438"/>
      <c r="ES25" s="438"/>
      <c r="ET25" s="438"/>
      <c r="EU25" s="438"/>
      <c r="EV25" s="438"/>
      <c r="EW25" s="438"/>
      <c r="EX25" s="438"/>
      <c r="EY25" s="438"/>
      <c r="EZ25" s="438"/>
      <c r="FA25" s="438"/>
      <c r="FB25" s="438"/>
      <c r="FC25" s="438"/>
      <c r="FD25" s="438"/>
      <c r="FE25" s="438"/>
      <c r="FF25" s="438"/>
      <c r="FG25" s="438"/>
      <c r="FH25" s="438"/>
      <c r="FI25" s="438"/>
      <c r="FJ25" s="438"/>
      <c r="FK25" s="438"/>
      <c r="FL25" s="438"/>
      <c r="FM25" s="438"/>
      <c r="FN25" s="438"/>
      <c r="FO25" s="438"/>
      <c r="FP25" s="438"/>
      <c r="FQ25" s="438"/>
      <c r="FR25" s="438"/>
      <c r="FS25" s="438"/>
      <c r="FT25" s="438"/>
      <c r="FU25" s="438"/>
      <c r="FV25" s="438"/>
      <c r="FW25" s="438"/>
      <c r="FX25" s="438"/>
      <c r="FY25" s="438"/>
      <c r="FZ25" s="438"/>
      <c r="GA25" s="438"/>
      <c r="GB25" s="438"/>
      <c r="GC25" s="438"/>
      <c r="GD25" s="438"/>
      <c r="GE25" s="438"/>
      <c r="GF25" s="438"/>
      <c r="GG25" s="438"/>
      <c r="GH25" s="438"/>
      <c r="GI25" s="438"/>
      <c r="GJ25" s="438"/>
      <c r="GK25" s="438"/>
      <c r="GL25" s="438"/>
      <c r="GM25" s="438"/>
      <c r="GN25" s="438"/>
      <c r="GO25" s="438"/>
      <c r="GP25" s="438"/>
      <c r="GQ25" s="438"/>
      <c r="GR25" s="438"/>
      <c r="GS25" s="438"/>
      <c r="GT25" s="438"/>
      <c r="GU25" s="438"/>
      <c r="GV25" s="438"/>
      <c r="GW25" s="438"/>
      <c r="GX25" s="438"/>
      <c r="GY25" s="438"/>
      <c r="GZ25" s="438"/>
      <c r="HA25" s="438"/>
      <c r="HB25" s="438"/>
      <c r="HC25" s="438"/>
      <c r="HD25" s="438"/>
      <c r="HE25" s="438"/>
      <c r="HF25" s="438"/>
      <c r="HG25" s="438"/>
      <c r="HH25" s="438"/>
      <c r="HI25" s="438"/>
      <c r="HJ25" s="438"/>
      <c r="HK25" s="438"/>
      <c r="HL25" s="438"/>
      <c r="HM25" s="438"/>
      <c r="HN25" s="438"/>
      <c r="HO25" s="438"/>
      <c r="HP25" s="438"/>
      <c r="HQ25" s="438"/>
      <c r="HR25" s="438"/>
      <c r="HS25" s="438"/>
      <c r="HT25" s="438"/>
      <c r="HU25" s="438"/>
      <c r="HV25" s="438"/>
      <c r="HW25" s="438"/>
      <c r="HX25" s="438"/>
      <c r="HY25" s="438"/>
      <c r="HZ25" s="438"/>
      <c r="IA25" s="438"/>
      <c r="IB25" s="438"/>
      <c r="IC25" s="438"/>
      <c r="ID25" s="438"/>
      <c r="IE25" s="438"/>
      <c r="IF25" s="438"/>
      <c r="IG25" s="438"/>
      <c r="IH25" s="438"/>
      <c r="II25" s="438"/>
      <c r="IJ25" s="438"/>
      <c r="IK25" s="438"/>
      <c r="IL25" s="438"/>
      <c r="IM25" s="438"/>
      <c r="IN25" s="438"/>
      <c r="IO25" s="438"/>
      <c r="IP25" s="438"/>
      <c r="IQ25" s="438"/>
      <c r="IR25" s="438"/>
      <c r="IS25" s="438"/>
      <c r="IT25" s="450"/>
      <c r="IU25" s="438"/>
    </row>
    <row r="26" spans="1:255" ht="22.5" x14ac:dyDescent="0.25">
      <c r="A26" s="119" t="s">
        <v>36</v>
      </c>
      <c r="B26" s="71" t="str">
        <f>'Org ab 10 TEW'!C26</f>
        <v>Personalrat, Beauftragte</v>
      </c>
      <c r="C26" s="71" t="str">
        <f>'Org ab 10 TEW'!D26</f>
        <v xml:space="preserve">Sonstige Beauftragungen </v>
      </c>
      <c r="D26" s="71" t="str">
        <f>'Org ab 10 TEW'!E26</f>
        <v>0,05 VZÄ Festwert</v>
      </c>
      <c r="E26" s="395">
        <f t="shared" si="0"/>
        <v>0</v>
      </c>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8"/>
      <c r="AN26" s="438"/>
      <c r="AO26" s="438"/>
      <c r="AP26" s="438"/>
      <c r="AQ26" s="438"/>
      <c r="AR26" s="438"/>
      <c r="AS26" s="438"/>
      <c r="AT26" s="438"/>
      <c r="AU26" s="438"/>
      <c r="AV26" s="438"/>
      <c r="AW26" s="438"/>
      <c r="AX26" s="438"/>
      <c r="AY26" s="438"/>
      <c r="AZ26" s="438"/>
      <c r="BA26" s="438"/>
      <c r="BB26" s="438"/>
      <c r="BC26" s="438"/>
      <c r="BD26" s="438"/>
      <c r="BE26" s="438"/>
      <c r="BF26" s="438"/>
      <c r="BG26" s="438"/>
      <c r="BH26" s="438"/>
      <c r="BI26" s="438"/>
      <c r="BJ26" s="438"/>
      <c r="BK26" s="438"/>
      <c r="BL26" s="438"/>
      <c r="BM26" s="438"/>
      <c r="BN26" s="438"/>
      <c r="BO26" s="438"/>
      <c r="BP26" s="438"/>
      <c r="BQ26" s="438"/>
      <c r="BR26" s="438"/>
      <c r="BS26" s="438"/>
      <c r="BT26" s="438"/>
      <c r="BU26" s="438"/>
      <c r="BV26" s="438"/>
      <c r="BW26" s="438"/>
      <c r="BX26" s="438"/>
      <c r="BY26" s="438"/>
      <c r="BZ26" s="438"/>
      <c r="CA26" s="438"/>
      <c r="CB26" s="438"/>
      <c r="CC26" s="438"/>
      <c r="CD26" s="438"/>
      <c r="CE26" s="438"/>
      <c r="CF26" s="438"/>
      <c r="CG26" s="438"/>
      <c r="CH26" s="438"/>
      <c r="CI26" s="438"/>
      <c r="CJ26" s="438"/>
      <c r="CK26" s="438"/>
      <c r="CL26" s="438"/>
      <c r="CM26" s="438"/>
      <c r="CN26" s="438"/>
      <c r="CO26" s="438"/>
      <c r="CP26" s="438"/>
      <c r="CQ26" s="438"/>
      <c r="CR26" s="438"/>
      <c r="CS26" s="438"/>
      <c r="CT26" s="438"/>
      <c r="CU26" s="438"/>
      <c r="CV26" s="438"/>
      <c r="CW26" s="438"/>
      <c r="CX26" s="438"/>
      <c r="CY26" s="438"/>
      <c r="CZ26" s="438"/>
      <c r="DA26" s="438"/>
      <c r="DB26" s="438"/>
      <c r="DC26" s="438"/>
      <c r="DD26" s="438"/>
      <c r="DE26" s="438"/>
      <c r="DF26" s="438"/>
      <c r="DG26" s="438"/>
      <c r="DH26" s="438"/>
      <c r="DI26" s="438"/>
      <c r="DJ26" s="438"/>
      <c r="DK26" s="438"/>
      <c r="DL26" s="438"/>
      <c r="DM26" s="438"/>
      <c r="DN26" s="438"/>
      <c r="DO26" s="438"/>
      <c r="DP26" s="438"/>
      <c r="DQ26" s="438"/>
      <c r="DR26" s="438"/>
      <c r="DS26" s="438"/>
      <c r="DT26" s="438"/>
      <c r="DU26" s="438"/>
      <c r="DV26" s="438"/>
      <c r="DW26" s="438"/>
      <c r="DX26" s="438"/>
      <c r="DY26" s="438"/>
      <c r="DZ26" s="438"/>
      <c r="EA26" s="438"/>
      <c r="EB26" s="438"/>
      <c r="EC26" s="438"/>
      <c r="ED26" s="438"/>
      <c r="EE26" s="438"/>
      <c r="EF26" s="438"/>
      <c r="EG26" s="438"/>
      <c r="EH26" s="438"/>
      <c r="EI26" s="438"/>
      <c r="EJ26" s="438"/>
      <c r="EK26" s="438"/>
      <c r="EL26" s="438"/>
      <c r="EM26" s="438"/>
      <c r="EN26" s="438"/>
      <c r="EO26" s="438"/>
      <c r="EP26" s="438"/>
      <c r="EQ26" s="438"/>
      <c r="ER26" s="438"/>
      <c r="ES26" s="438"/>
      <c r="ET26" s="438"/>
      <c r="EU26" s="438"/>
      <c r="EV26" s="438"/>
      <c r="EW26" s="438"/>
      <c r="EX26" s="438"/>
      <c r="EY26" s="438"/>
      <c r="EZ26" s="438"/>
      <c r="FA26" s="438"/>
      <c r="FB26" s="438"/>
      <c r="FC26" s="438"/>
      <c r="FD26" s="438"/>
      <c r="FE26" s="438"/>
      <c r="FF26" s="438"/>
      <c r="FG26" s="438"/>
      <c r="FH26" s="438"/>
      <c r="FI26" s="438"/>
      <c r="FJ26" s="438"/>
      <c r="FK26" s="438"/>
      <c r="FL26" s="438"/>
      <c r="FM26" s="438"/>
      <c r="FN26" s="438"/>
      <c r="FO26" s="438"/>
      <c r="FP26" s="438"/>
      <c r="FQ26" s="438"/>
      <c r="FR26" s="438"/>
      <c r="FS26" s="438"/>
      <c r="FT26" s="438"/>
      <c r="FU26" s="438"/>
      <c r="FV26" s="438"/>
      <c r="FW26" s="438"/>
      <c r="FX26" s="438"/>
      <c r="FY26" s="438"/>
      <c r="FZ26" s="438"/>
      <c r="GA26" s="438"/>
      <c r="GB26" s="438"/>
      <c r="GC26" s="438"/>
      <c r="GD26" s="438"/>
      <c r="GE26" s="438"/>
      <c r="GF26" s="438"/>
      <c r="GG26" s="438"/>
      <c r="GH26" s="438"/>
      <c r="GI26" s="438"/>
      <c r="GJ26" s="438"/>
      <c r="GK26" s="438"/>
      <c r="GL26" s="438"/>
      <c r="GM26" s="438"/>
      <c r="GN26" s="438"/>
      <c r="GO26" s="438"/>
      <c r="GP26" s="438"/>
      <c r="GQ26" s="438"/>
      <c r="GR26" s="438"/>
      <c r="GS26" s="438"/>
      <c r="GT26" s="438"/>
      <c r="GU26" s="438"/>
      <c r="GV26" s="438"/>
      <c r="GW26" s="438"/>
      <c r="GX26" s="438"/>
      <c r="GY26" s="438"/>
      <c r="GZ26" s="438"/>
      <c r="HA26" s="438"/>
      <c r="HB26" s="438"/>
      <c r="HC26" s="438"/>
      <c r="HD26" s="438"/>
      <c r="HE26" s="438"/>
      <c r="HF26" s="438"/>
      <c r="HG26" s="438"/>
      <c r="HH26" s="438"/>
      <c r="HI26" s="438"/>
      <c r="HJ26" s="438"/>
      <c r="HK26" s="438"/>
      <c r="HL26" s="438"/>
      <c r="HM26" s="438"/>
      <c r="HN26" s="438"/>
      <c r="HO26" s="438"/>
      <c r="HP26" s="438"/>
      <c r="HQ26" s="438"/>
      <c r="HR26" s="438"/>
      <c r="HS26" s="438"/>
      <c r="HT26" s="438"/>
      <c r="HU26" s="438"/>
      <c r="HV26" s="438"/>
      <c r="HW26" s="438"/>
      <c r="HX26" s="438"/>
      <c r="HY26" s="438"/>
      <c r="HZ26" s="438"/>
      <c r="IA26" s="438"/>
      <c r="IB26" s="438"/>
      <c r="IC26" s="438"/>
      <c r="ID26" s="438"/>
      <c r="IE26" s="438"/>
      <c r="IF26" s="438"/>
      <c r="IG26" s="438"/>
      <c r="IH26" s="438"/>
      <c r="II26" s="438"/>
      <c r="IJ26" s="438"/>
      <c r="IK26" s="438"/>
      <c r="IL26" s="438"/>
      <c r="IM26" s="438"/>
      <c r="IN26" s="438"/>
      <c r="IO26" s="438"/>
      <c r="IP26" s="438"/>
      <c r="IQ26" s="438"/>
      <c r="IR26" s="438"/>
      <c r="IS26" s="438"/>
      <c r="IT26" s="450"/>
      <c r="IU26" s="438"/>
    </row>
    <row r="27" spans="1:255" ht="3" customHeight="1" x14ac:dyDescent="0.25">
      <c r="A27" s="92"/>
      <c r="B27" s="93"/>
      <c r="C27" s="93"/>
      <c r="D27" s="93"/>
      <c r="E27" s="406"/>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c r="BP27" s="407"/>
      <c r="BQ27" s="407"/>
      <c r="BR27" s="407"/>
      <c r="BS27" s="407"/>
      <c r="BT27" s="407"/>
      <c r="BU27" s="407"/>
      <c r="BV27" s="407"/>
      <c r="BW27" s="407"/>
      <c r="BX27" s="407"/>
      <c r="BY27" s="407"/>
      <c r="BZ27" s="407"/>
      <c r="CA27" s="407"/>
      <c r="CB27" s="407"/>
      <c r="CC27" s="407"/>
      <c r="CD27" s="407"/>
      <c r="CE27" s="407"/>
      <c r="CF27" s="407"/>
      <c r="CG27" s="407"/>
      <c r="CH27" s="407"/>
      <c r="CI27" s="407"/>
      <c r="CJ27" s="407"/>
      <c r="CK27" s="407"/>
      <c r="CL27" s="407"/>
      <c r="CM27" s="407"/>
      <c r="CN27" s="407"/>
      <c r="CO27" s="407"/>
      <c r="CP27" s="407"/>
      <c r="CQ27" s="407"/>
      <c r="CR27" s="407"/>
      <c r="CS27" s="407"/>
      <c r="CT27" s="407"/>
      <c r="CU27" s="407"/>
      <c r="CV27" s="407"/>
      <c r="CW27" s="407"/>
      <c r="CX27" s="407"/>
      <c r="CY27" s="407"/>
      <c r="CZ27" s="407"/>
      <c r="DA27" s="407"/>
      <c r="DB27" s="407"/>
      <c r="DC27" s="407"/>
      <c r="DD27" s="407"/>
      <c r="DE27" s="407"/>
      <c r="DF27" s="407"/>
      <c r="DG27" s="407"/>
      <c r="DH27" s="407"/>
      <c r="DI27" s="407"/>
      <c r="DJ27" s="407"/>
      <c r="DK27" s="407"/>
      <c r="DL27" s="407"/>
      <c r="DM27" s="407"/>
      <c r="DN27" s="407"/>
      <c r="DO27" s="407"/>
      <c r="DP27" s="407"/>
      <c r="DQ27" s="407"/>
      <c r="DR27" s="407"/>
      <c r="DS27" s="407"/>
      <c r="DT27" s="407"/>
      <c r="DU27" s="407"/>
      <c r="DV27" s="407"/>
      <c r="DW27" s="407"/>
      <c r="DX27" s="407"/>
      <c r="DY27" s="407"/>
      <c r="DZ27" s="407"/>
      <c r="EA27" s="407"/>
      <c r="EB27" s="407"/>
      <c r="EC27" s="407"/>
      <c r="ED27" s="407"/>
      <c r="EE27" s="407"/>
      <c r="EF27" s="407"/>
      <c r="EG27" s="407"/>
      <c r="EH27" s="407"/>
      <c r="EI27" s="407"/>
      <c r="EJ27" s="407"/>
      <c r="EK27" s="407"/>
      <c r="EL27" s="407"/>
      <c r="EM27" s="407"/>
      <c r="EN27" s="407"/>
      <c r="EO27" s="407"/>
      <c r="EP27" s="407"/>
      <c r="EQ27" s="407"/>
      <c r="ER27" s="407"/>
      <c r="ES27" s="407"/>
      <c r="ET27" s="407"/>
      <c r="EU27" s="407"/>
      <c r="EV27" s="407"/>
      <c r="EW27" s="407"/>
      <c r="EX27" s="407"/>
      <c r="EY27" s="407"/>
      <c r="EZ27" s="407"/>
      <c r="FA27" s="407"/>
      <c r="FB27" s="407"/>
      <c r="FC27" s="407"/>
      <c r="FD27" s="407"/>
      <c r="FE27" s="407"/>
      <c r="FF27" s="407"/>
      <c r="FG27" s="407"/>
      <c r="FH27" s="407"/>
      <c r="FI27" s="407"/>
      <c r="FJ27" s="407"/>
      <c r="FK27" s="407"/>
      <c r="FL27" s="407"/>
      <c r="FM27" s="407"/>
      <c r="FN27" s="407"/>
      <c r="FO27" s="407"/>
      <c r="FP27" s="407"/>
      <c r="FQ27" s="407"/>
      <c r="FR27" s="407"/>
      <c r="FS27" s="407"/>
      <c r="FT27" s="407"/>
      <c r="FU27" s="407"/>
      <c r="FV27" s="407"/>
      <c r="FW27" s="407"/>
      <c r="FX27" s="407"/>
      <c r="FY27" s="407"/>
      <c r="FZ27" s="407"/>
      <c r="GA27" s="407"/>
      <c r="GB27" s="407"/>
      <c r="GC27" s="407"/>
      <c r="GD27" s="407"/>
      <c r="GE27" s="407"/>
      <c r="GF27" s="407"/>
      <c r="GG27" s="407"/>
      <c r="GH27" s="407"/>
      <c r="GI27" s="407"/>
      <c r="GJ27" s="407"/>
      <c r="GK27" s="407"/>
      <c r="GL27" s="407"/>
      <c r="GM27" s="407"/>
      <c r="GN27" s="407"/>
      <c r="GO27" s="407"/>
      <c r="GP27" s="407"/>
      <c r="GQ27" s="407"/>
      <c r="GR27" s="407"/>
      <c r="GS27" s="407"/>
      <c r="GT27" s="407"/>
      <c r="GU27" s="407"/>
      <c r="GV27" s="407"/>
      <c r="GW27" s="407"/>
      <c r="GX27" s="407"/>
      <c r="GY27" s="407"/>
      <c r="GZ27" s="407"/>
      <c r="HA27" s="407"/>
      <c r="HB27" s="407"/>
      <c r="HC27" s="407"/>
      <c r="HD27" s="407"/>
      <c r="HE27" s="407"/>
      <c r="HF27" s="407"/>
      <c r="HG27" s="407"/>
      <c r="HH27" s="407"/>
      <c r="HI27" s="407"/>
      <c r="HJ27" s="407"/>
      <c r="HK27" s="407"/>
      <c r="HL27" s="407"/>
      <c r="HM27" s="407"/>
      <c r="HN27" s="407"/>
      <c r="HO27" s="407"/>
      <c r="HP27" s="407"/>
      <c r="HQ27" s="407"/>
      <c r="HR27" s="407"/>
      <c r="HS27" s="407"/>
      <c r="HT27" s="407"/>
      <c r="HU27" s="407"/>
      <c r="HV27" s="407"/>
      <c r="HW27" s="407"/>
      <c r="HX27" s="407"/>
      <c r="HY27" s="407"/>
      <c r="HZ27" s="407"/>
      <c r="IA27" s="407"/>
      <c r="IB27" s="407"/>
      <c r="IC27" s="407"/>
      <c r="ID27" s="407"/>
      <c r="IE27" s="407"/>
      <c r="IF27" s="407"/>
      <c r="IG27" s="407"/>
      <c r="IH27" s="407"/>
      <c r="II27" s="407"/>
      <c r="IJ27" s="407"/>
      <c r="IK27" s="407"/>
      <c r="IL27" s="407"/>
      <c r="IM27" s="407"/>
      <c r="IN27" s="407"/>
      <c r="IO27" s="407"/>
      <c r="IP27" s="407"/>
      <c r="IQ27" s="407"/>
      <c r="IR27" s="407"/>
      <c r="IS27" s="407"/>
      <c r="IT27" s="407"/>
      <c r="IU27" s="466"/>
    </row>
    <row r="28" spans="1:255" ht="78.75" x14ac:dyDescent="0.25">
      <c r="A28" s="122" t="s">
        <v>37</v>
      </c>
      <c r="B28" s="71" t="str">
        <f>'Org ab 10 TEW'!C28</f>
        <v>Rechnungs- und Gemeindeprüfung</v>
      </c>
      <c r="C28" s="71" t="str">
        <f>'Org ab 10 TEW'!D28</f>
        <v>Prüfung der Haushalts- und Finanzwirtschaft der Gemeinde inkl. Örtlicher Prüfung des Jahresabschlusses und des Gesamtabschlusses gem. § 104 SächsGemO</v>
      </c>
      <c r="D28" s="668" t="str">
        <f>'Org ab 10 TEW'!E28</f>
        <v>1,00 VZÄ je 13.500 Einwohner</v>
      </c>
      <c r="E28" s="673">
        <f>SUM(F28:IU28)</f>
        <v>0</v>
      </c>
      <c r="F28" s="677"/>
      <c r="G28" s="677"/>
      <c r="H28" s="677"/>
      <c r="I28" s="677"/>
      <c r="J28" s="677"/>
      <c r="K28" s="677"/>
      <c r="L28" s="677"/>
      <c r="M28" s="677"/>
      <c r="N28" s="677"/>
      <c r="O28" s="677"/>
      <c r="P28" s="677"/>
      <c r="Q28" s="677"/>
      <c r="R28" s="677"/>
      <c r="S28" s="677"/>
      <c r="T28" s="677"/>
      <c r="U28" s="677"/>
      <c r="V28" s="677"/>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c r="AW28" s="677"/>
      <c r="AX28" s="677"/>
      <c r="AY28" s="677"/>
      <c r="AZ28" s="677"/>
      <c r="BA28" s="677"/>
      <c r="BB28" s="677"/>
      <c r="BC28" s="677"/>
      <c r="BD28" s="677"/>
      <c r="BE28" s="677"/>
      <c r="BF28" s="677"/>
      <c r="BG28" s="677"/>
      <c r="BH28" s="677"/>
      <c r="BI28" s="677"/>
      <c r="BJ28" s="677"/>
      <c r="BK28" s="677"/>
      <c r="BL28" s="677"/>
      <c r="BM28" s="677"/>
      <c r="BN28" s="677"/>
      <c r="BO28" s="677"/>
      <c r="BP28" s="677"/>
      <c r="BQ28" s="677"/>
      <c r="BR28" s="677"/>
      <c r="BS28" s="677"/>
      <c r="BT28" s="677"/>
      <c r="BU28" s="677"/>
      <c r="BV28" s="677"/>
      <c r="BW28" s="677"/>
      <c r="BX28" s="677"/>
      <c r="BY28" s="677"/>
      <c r="BZ28" s="677"/>
      <c r="CA28" s="677"/>
      <c r="CB28" s="677"/>
      <c r="CC28" s="677"/>
      <c r="CD28" s="677"/>
      <c r="CE28" s="677"/>
      <c r="CF28" s="677"/>
      <c r="CG28" s="677"/>
      <c r="CH28" s="677"/>
      <c r="CI28" s="677"/>
      <c r="CJ28" s="677"/>
      <c r="CK28" s="677"/>
      <c r="CL28" s="677"/>
      <c r="CM28" s="677"/>
      <c r="CN28" s="677"/>
      <c r="CO28" s="677"/>
      <c r="CP28" s="677"/>
      <c r="CQ28" s="677"/>
      <c r="CR28" s="677"/>
      <c r="CS28" s="677"/>
      <c r="CT28" s="677"/>
      <c r="CU28" s="677"/>
      <c r="CV28" s="677"/>
      <c r="CW28" s="677"/>
      <c r="CX28" s="677"/>
      <c r="CY28" s="677"/>
      <c r="CZ28" s="677"/>
      <c r="DA28" s="677"/>
      <c r="DB28" s="677"/>
      <c r="DC28" s="677"/>
      <c r="DD28" s="677"/>
      <c r="DE28" s="677"/>
      <c r="DF28" s="677"/>
      <c r="DG28" s="677"/>
      <c r="DH28" s="677"/>
      <c r="DI28" s="677"/>
      <c r="DJ28" s="677"/>
      <c r="DK28" s="677"/>
      <c r="DL28" s="677"/>
      <c r="DM28" s="677"/>
      <c r="DN28" s="677"/>
      <c r="DO28" s="677"/>
      <c r="DP28" s="677"/>
      <c r="DQ28" s="677"/>
      <c r="DR28" s="677"/>
      <c r="DS28" s="677"/>
      <c r="DT28" s="677"/>
      <c r="DU28" s="677"/>
      <c r="DV28" s="677"/>
      <c r="DW28" s="677"/>
      <c r="DX28" s="677"/>
      <c r="DY28" s="677"/>
      <c r="DZ28" s="677"/>
      <c r="EA28" s="677"/>
      <c r="EB28" s="677"/>
      <c r="EC28" s="677"/>
      <c r="ED28" s="677"/>
      <c r="EE28" s="677"/>
      <c r="EF28" s="677"/>
      <c r="EG28" s="677"/>
      <c r="EH28" s="677"/>
      <c r="EI28" s="677"/>
      <c r="EJ28" s="677"/>
      <c r="EK28" s="677"/>
      <c r="EL28" s="677"/>
      <c r="EM28" s="677"/>
      <c r="EN28" s="677"/>
      <c r="EO28" s="677"/>
      <c r="EP28" s="677"/>
      <c r="EQ28" s="677"/>
      <c r="ER28" s="677"/>
      <c r="ES28" s="677"/>
      <c r="ET28" s="677"/>
      <c r="EU28" s="677"/>
      <c r="EV28" s="677"/>
      <c r="EW28" s="677"/>
      <c r="EX28" s="677"/>
      <c r="EY28" s="677"/>
      <c r="EZ28" s="677"/>
      <c r="FA28" s="677"/>
      <c r="FB28" s="677"/>
      <c r="FC28" s="677"/>
      <c r="FD28" s="677"/>
      <c r="FE28" s="677"/>
      <c r="FF28" s="677"/>
      <c r="FG28" s="677"/>
      <c r="FH28" s="677"/>
      <c r="FI28" s="677"/>
      <c r="FJ28" s="677"/>
      <c r="FK28" s="677"/>
      <c r="FL28" s="677"/>
      <c r="FM28" s="677"/>
      <c r="FN28" s="677"/>
      <c r="FO28" s="677"/>
      <c r="FP28" s="677"/>
      <c r="FQ28" s="677"/>
      <c r="FR28" s="677"/>
      <c r="FS28" s="677"/>
      <c r="FT28" s="677"/>
      <c r="FU28" s="677"/>
      <c r="FV28" s="677"/>
      <c r="FW28" s="677"/>
      <c r="FX28" s="677"/>
      <c r="FY28" s="677"/>
      <c r="FZ28" s="677"/>
      <c r="GA28" s="677"/>
      <c r="GB28" s="677"/>
      <c r="GC28" s="677"/>
      <c r="GD28" s="677"/>
      <c r="GE28" s="677"/>
      <c r="GF28" s="677"/>
      <c r="GG28" s="677"/>
      <c r="GH28" s="677"/>
      <c r="GI28" s="677"/>
      <c r="GJ28" s="677"/>
      <c r="GK28" s="677"/>
      <c r="GL28" s="677"/>
      <c r="GM28" s="677"/>
      <c r="GN28" s="677"/>
      <c r="GO28" s="677"/>
      <c r="GP28" s="677"/>
      <c r="GQ28" s="677"/>
      <c r="GR28" s="677"/>
      <c r="GS28" s="677"/>
      <c r="GT28" s="677"/>
      <c r="GU28" s="677"/>
      <c r="GV28" s="677"/>
      <c r="GW28" s="677"/>
      <c r="GX28" s="677"/>
      <c r="GY28" s="677"/>
      <c r="GZ28" s="677"/>
      <c r="HA28" s="677"/>
      <c r="HB28" s="677"/>
      <c r="HC28" s="677"/>
      <c r="HD28" s="677"/>
      <c r="HE28" s="677"/>
      <c r="HF28" s="677"/>
      <c r="HG28" s="677"/>
      <c r="HH28" s="677"/>
      <c r="HI28" s="677"/>
      <c r="HJ28" s="677"/>
      <c r="HK28" s="677"/>
      <c r="HL28" s="677"/>
      <c r="HM28" s="677"/>
      <c r="HN28" s="677"/>
      <c r="HO28" s="677"/>
      <c r="HP28" s="677"/>
      <c r="HQ28" s="677"/>
      <c r="HR28" s="677"/>
      <c r="HS28" s="677"/>
      <c r="HT28" s="677"/>
      <c r="HU28" s="677"/>
      <c r="HV28" s="677"/>
      <c r="HW28" s="677"/>
      <c r="HX28" s="677"/>
      <c r="HY28" s="677"/>
      <c r="HZ28" s="677"/>
      <c r="IA28" s="677"/>
      <c r="IB28" s="677"/>
      <c r="IC28" s="677"/>
      <c r="ID28" s="677"/>
      <c r="IE28" s="677"/>
      <c r="IF28" s="677"/>
      <c r="IG28" s="677"/>
      <c r="IH28" s="677"/>
      <c r="II28" s="677"/>
      <c r="IJ28" s="677"/>
      <c r="IK28" s="677"/>
      <c r="IL28" s="677"/>
      <c r="IM28" s="677"/>
      <c r="IN28" s="677"/>
      <c r="IO28" s="677"/>
      <c r="IP28" s="677"/>
      <c r="IQ28" s="677"/>
      <c r="IR28" s="677"/>
      <c r="IS28" s="677"/>
      <c r="IT28" s="688"/>
      <c r="IU28" s="677"/>
    </row>
    <row r="29" spans="1:255" ht="67.5" x14ac:dyDescent="0.25">
      <c r="A29" s="122" t="s">
        <v>38</v>
      </c>
      <c r="B29" s="71" t="str">
        <f>'Org ab 10 TEW'!C29</f>
        <v>Rechnungs- und Gemeindeprüfung</v>
      </c>
      <c r="C29" s="71" t="str">
        <f>'Org ab 10 TEW'!D29</f>
        <v>Prüfungen und Überwachung von Kassen sowie Vorräten und Vermögensgegenständen gemäß § 106 Abs. 1 Nr. 1 bis 3 SächsGemO</v>
      </c>
      <c r="D29" s="669"/>
      <c r="E29" s="675"/>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677"/>
      <c r="BB29" s="677"/>
      <c r="BC29" s="677"/>
      <c r="BD29" s="677"/>
      <c r="BE29" s="677"/>
      <c r="BF29" s="677"/>
      <c r="BG29" s="677"/>
      <c r="BH29" s="677"/>
      <c r="BI29" s="677"/>
      <c r="BJ29" s="677"/>
      <c r="BK29" s="677"/>
      <c r="BL29" s="677"/>
      <c r="BM29" s="677"/>
      <c r="BN29" s="677"/>
      <c r="BO29" s="677"/>
      <c r="BP29" s="677"/>
      <c r="BQ29" s="677"/>
      <c r="BR29" s="677"/>
      <c r="BS29" s="677"/>
      <c r="BT29" s="677"/>
      <c r="BU29" s="677"/>
      <c r="BV29" s="677"/>
      <c r="BW29" s="677"/>
      <c r="BX29" s="677"/>
      <c r="BY29" s="677"/>
      <c r="BZ29" s="677"/>
      <c r="CA29" s="677"/>
      <c r="CB29" s="677"/>
      <c r="CC29" s="677"/>
      <c r="CD29" s="677"/>
      <c r="CE29" s="677"/>
      <c r="CF29" s="677"/>
      <c r="CG29" s="677"/>
      <c r="CH29" s="677"/>
      <c r="CI29" s="677"/>
      <c r="CJ29" s="677"/>
      <c r="CK29" s="677"/>
      <c r="CL29" s="677"/>
      <c r="CM29" s="677"/>
      <c r="CN29" s="677"/>
      <c r="CO29" s="677"/>
      <c r="CP29" s="677"/>
      <c r="CQ29" s="677"/>
      <c r="CR29" s="677"/>
      <c r="CS29" s="677"/>
      <c r="CT29" s="677"/>
      <c r="CU29" s="677"/>
      <c r="CV29" s="677"/>
      <c r="CW29" s="677"/>
      <c r="CX29" s="677"/>
      <c r="CY29" s="677"/>
      <c r="CZ29" s="677"/>
      <c r="DA29" s="677"/>
      <c r="DB29" s="677"/>
      <c r="DC29" s="677"/>
      <c r="DD29" s="677"/>
      <c r="DE29" s="677"/>
      <c r="DF29" s="677"/>
      <c r="DG29" s="677"/>
      <c r="DH29" s="677"/>
      <c r="DI29" s="677"/>
      <c r="DJ29" s="677"/>
      <c r="DK29" s="677"/>
      <c r="DL29" s="677"/>
      <c r="DM29" s="677"/>
      <c r="DN29" s="677"/>
      <c r="DO29" s="677"/>
      <c r="DP29" s="677"/>
      <c r="DQ29" s="677"/>
      <c r="DR29" s="677"/>
      <c r="DS29" s="677"/>
      <c r="DT29" s="677"/>
      <c r="DU29" s="677"/>
      <c r="DV29" s="677"/>
      <c r="DW29" s="677"/>
      <c r="DX29" s="677"/>
      <c r="DY29" s="677"/>
      <c r="DZ29" s="677"/>
      <c r="EA29" s="677"/>
      <c r="EB29" s="677"/>
      <c r="EC29" s="677"/>
      <c r="ED29" s="677"/>
      <c r="EE29" s="677"/>
      <c r="EF29" s="677"/>
      <c r="EG29" s="677"/>
      <c r="EH29" s="677"/>
      <c r="EI29" s="677"/>
      <c r="EJ29" s="677"/>
      <c r="EK29" s="677"/>
      <c r="EL29" s="677"/>
      <c r="EM29" s="677"/>
      <c r="EN29" s="677"/>
      <c r="EO29" s="677"/>
      <c r="EP29" s="677"/>
      <c r="EQ29" s="677"/>
      <c r="ER29" s="677"/>
      <c r="ES29" s="677"/>
      <c r="ET29" s="677"/>
      <c r="EU29" s="677"/>
      <c r="EV29" s="677"/>
      <c r="EW29" s="677"/>
      <c r="EX29" s="677"/>
      <c r="EY29" s="677"/>
      <c r="EZ29" s="677"/>
      <c r="FA29" s="677"/>
      <c r="FB29" s="677"/>
      <c r="FC29" s="677"/>
      <c r="FD29" s="677"/>
      <c r="FE29" s="677"/>
      <c r="FF29" s="677"/>
      <c r="FG29" s="677"/>
      <c r="FH29" s="677"/>
      <c r="FI29" s="677"/>
      <c r="FJ29" s="677"/>
      <c r="FK29" s="677"/>
      <c r="FL29" s="677"/>
      <c r="FM29" s="677"/>
      <c r="FN29" s="677"/>
      <c r="FO29" s="677"/>
      <c r="FP29" s="677"/>
      <c r="FQ29" s="677"/>
      <c r="FR29" s="677"/>
      <c r="FS29" s="677"/>
      <c r="FT29" s="677"/>
      <c r="FU29" s="677"/>
      <c r="FV29" s="677"/>
      <c r="FW29" s="677"/>
      <c r="FX29" s="677"/>
      <c r="FY29" s="677"/>
      <c r="FZ29" s="677"/>
      <c r="GA29" s="677"/>
      <c r="GB29" s="677"/>
      <c r="GC29" s="677"/>
      <c r="GD29" s="677"/>
      <c r="GE29" s="677"/>
      <c r="GF29" s="677"/>
      <c r="GG29" s="677"/>
      <c r="GH29" s="677"/>
      <c r="GI29" s="677"/>
      <c r="GJ29" s="677"/>
      <c r="GK29" s="677"/>
      <c r="GL29" s="677"/>
      <c r="GM29" s="677"/>
      <c r="GN29" s="677"/>
      <c r="GO29" s="677"/>
      <c r="GP29" s="677"/>
      <c r="GQ29" s="677"/>
      <c r="GR29" s="677"/>
      <c r="GS29" s="677"/>
      <c r="GT29" s="677"/>
      <c r="GU29" s="677"/>
      <c r="GV29" s="677"/>
      <c r="GW29" s="677"/>
      <c r="GX29" s="677"/>
      <c r="GY29" s="677"/>
      <c r="GZ29" s="677"/>
      <c r="HA29" s="677"/>
      <c r="HB29" s="677"/>
      <c r="HC29" s="677"/>
      <c r="HD29" s="677"/>
      <c r="HE29" s="677"/>
      <c r="HF29" s="677"/>
      <c r="HG29" s="677"/>
      <c r="HH29" s="677"/>
      <c r="HI29" s="677"/>
      <c r="HJ29" s="677"/>
      <c r="HK29" s="677"/>
      <c r="HL29" s="677"/>
      <c r="HM29" s="677"/>
      <c r="HN29" s="677"/>
      <c r="HO29" s="677"/>
      <c r="HP29" s="677"/>
      <c r="HQ29" s="677"/>
      <c r="HR29" s="677"/>
      <c r="HS29" s="677"/>
      <c r="HT29" s="677"/>
      <c r="HU29" s="677"/>
      <c r="HV29" s="677"/>
      <c r="HW29" s="677"/>
      <c r="HX29" s="677"/>
      <c r="HY29" s="677"/>
      <c r="HZ29" s="677"/>
      <c r="IA29" s="677"/>
      <c r="IB29" s="677"/>
      <c r="IC29" s="677"/>
      <c r="ID29" s="677"/>
      <c r="IE29" s="677"/>
      <c r="IF29" s="677"/>
      <c r="IG29" s="677"/>
      <c r="IH29" s="677"/>
      <c r="II29" s="677"/>
      <c r="IJ29" s="677"/>
      <c r="IK29" s="677"/>
      <c r="IL29" s="677"/>
      <c r="IM29" s="677"/>
      <c r="IN29" s="677"/>
      <c r="IO29" s="677"/>
      <c r="IP29" s="677"/>
      <c r="IQ29" s="677"/>
      <c r="IR29" s="677"/>
      <c r="IS29" s="677"/>
      <c r="IT29" s="688"/>
      <c r="IU29" s="677"/>
    </row>
    <row r="30" spans="1:255" ht="33.75" x14ac:dyDescent="0.25">
      <c r="A30" s="122" t="s">
        <v>39</v>
      </c>
      <c r="B30" s="71" t="str">
        <f>'Org ab 10 TEW'!C30</f>
        <v>Rechnungs- und Gemeindeprüfung</v>
      </c>
      <c r="C30" s="71" t="str">
        <f>'Org ab 10 TEW'!D30</f>
        <v xml:space="preserve">Weitere Prüfungsaufgaben nach § 106 Abs. 2 SächsGemO </v>
      </c>
      <c r="D30" s="670"/>
      <c r="E30" s="675"/>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7"/>
      <c r="AZ30" s="677"/>
      <c r="BA30" s="677"/>
      <c r="BB30" s="677"/>
      <c r="BC30" s="677"/>
      <c r="BD30" s="677"/>
      <c r="BE30" s="677"/>
      <c r="BF30" s="677"/>
      <c r="BG30" s="677"/>
      <c r="BH30" s="677"/>
      <c r="BI30" s="677"/>
      <c r="BJ30" s="677"/>
      <c r="BK30" s="677"/>
      <c r="BL30" s="677"/>
      <c r="BM30" s="677"/>
      <c r="BN30" s="677"/>
      <c r="BO30" s="677"/>
      <c r="BP30" s="677"/>
      <c r="BQ30" s="677"/>
      <c r="BR30" s="677"/>
      <c r="BS30" s="677"/>
      <c r="BT30" s="677"/>
      <c r="BU30" s="677"/>
      <c r="BV30" s="677"/>
      <c r="BW30" s="677"/>
      <c r="BX30" s="677"/>
      <c r="BY30" s="677"/>
      <c r="BZ30" s="677"/>
      <c r="CA30" s="677"/>
      <c r="CB30" s="677"/>
      <c r="CC30" s="677"/>
      <c r="CD30" s="677"/>
      <c r="CE30" s="677"/>
      <c r="CF30" s="677"/>
      <c r="CG30" s="677"/>
      <c r="CH30" s="677"/>
      <c r="CI30" s="677"/>
      <c r="CJ30" s="677"/>
      <c r="CK30" s="677"/>
      <c r="CL30" s="677"/>
      <c r="CM30" s="677"/>
      <c r="CN30" s="677"/>
      <c r="CO30" s="677"/>
      <c r="CP30" s="677"/>
      <c r="CQ30" s="677"/>
      <c r="CR30" s="677"/>
      <c r="CS30" s="677"/>
      <c r="CT30" s="677"/>
      <c r="CU30" s="677"/>
      <c r="CV30" s="677"/>
      <c r="CW30" s="677"/>
      <c r="CX30" s="677"/>
      <c r="CY30" s="677"/>
      <c r="CZ30" s="677"/>
      <c r="DA30" s="677"/>
      <c r="DB30" s="677"/>
      <c r="DC30" s="677"/>
      <c r="DD30" s="677"/>
      <c r="DE30" s="677"/>
      <c r="DF30" s="677"/>
      <c r="DG30" s="677"/>
      <c r="DH30" s="677"/>
      <c r="DI30" s="677"/>
      <c r="DJ30" s="677"/>
      <c r="DK30" s="677"/>
      <c r="DL30" s="677"/>
      <c r="DM30" s="677"/>
      <c r="DN30" s="677"/>
      <c r="DO30" s="677"/>
      <c r="DP30" s="677"/>
      <c r="DQ30" s="677"/>
      <c r="DR30" s="677"/>
      <c r="DS30" s="677"/>
      <c r="DT30" s="677"/>
      <c r="DU30" s="677"/>
      <c r="DV30" s="677"/>
      <c r="DW30" s="677"/>
      <c r="DX30" s="677"/>
      <c r="DY30" s="677"/>
      <c r="DZ30" s="677"/>
      <c r="EA30" s="677"/>
      <c r="EB30" s="677"/>
      <c r="EC30" s="677"/>
      <c r="ED30" s="677"/>
      <c r="EE30" s="677"/>
      <c r="EF30" s="677"/>
      <c r="EG30" s="677"/>
      <c r="EH30" s="677"/>
      <c r="EI30" s="677"/>
      <c r="EJ30" s="677"/>
      <c r="EK30" s="677"/>
      <c r="EL30" s="677"/>
      <c r="EM30" s="677"/>
      <c r="EN30" s="677"/>
      <c r="EO30" s="677"/>
      <c r="EP30" s="677"/>
      <c r="EQ30" s="677"/>
      <c r="ER30" s="677"/>
      <c r="ES30" s="677"/>
      <c r="ET30" s="677"/>
      <c r="EU30" s="677"/>
      <c r="EV30" s="677"/>
      <c r="EW30" s="677"/>
      <c r="EX30" s="677"/>
      <c r="EY30" s="677"/>
      <c r="EZ30" s="677"/>
      <c r="FA30" s="677"/>
      <c r="FB30" s="677"/>
      <c r="FC30" s="677"/>
      <c r="FD30" s="677"/>
      <c r="FE30" s="677"/>
      <c r="FF30" s="677"/>
      <c r="FG30" s="677"/>
      <c r="FH30" s="677"/>
      <c r="FI30" s="677"/>
      <c r="FJ30" s="677"/>
      <c r="FK30" s="677"/>
      <c r="FL30" s="677"/>
      <c r="FM30" s="677"/>
      <c r="FN30" s="677"/>
      <c r="FO30" s="677"/>
      <c r="FP30" s="677"/>
      <c r="FQ30" s="677"/>
      <c r="FR30" s="677"/>
      <c r="FS30" s="677"/>
      <c r="FT30" s="677"/>
      <c r="FU30" s="677"/>
      <c r="FV30" s="677"/>
      <c r="FW30" s="677"/>
      <c r="FX30" s="677"/>
      <c r="FY30" s="677"/>
      <c r="FZ30" s="677"/>
      <c r="GA30" s="677"/>
      <c r="GB30" s="677"/>
      <c r="GC30" s="677"/>
      <c r="GD30" s="677"/>
      <c r="GE30" s="677"/>
      <c r="GF30" s="677"/>
      <c r="GG30" s="677"/>
      <c r="GH30" s="677"/>
      <c r="GI30" s="677"/>
      <c r="GJ30" s="677"/>
      <c r="GK30" s="677"/>
      <c r="GL30" s="677"/>
      <c r="GM30" s="677"/>
      <c r="GN30" s="677"/>
      <c r="GO30" s="677"/>
      <c r="GP30" s="677"/>
      <c r="GQ30" s="677"/>
      <c r="GR30" s="677"/>
      <c r="GS30" s="677"/>
      <c r="GT30" s="677"/>
      <c r="GU30" s="677"/>
      <c r="GV30" s="677"/>
      <c r="GW30" s="677"/>
      <c r="GX30" s="677"/>
      <c r="GY30" s="677"/>
      <c r="GZ30" s="677"/>
      <c r="HA30" s="677"/>
      <c r="HB30" s="677"/>
      <c r="HC30" s="677"/>
      <c r="HD30" s="677"/>
      <c r="HE30" s="677"/>
      <c r="HF30" s="677"/>
      <c r="HG30" s="677"/>
      <c r="HH30" s="677"/>
      <c r="HI30" s="677"/>
      <c r="HJ30" s="677"/>
      <c r="HK30" s="677"/>
      <c r="HL30" s="677"/>
      <c r="HM30" s="677"/>
      <c r="HN30" s="677"/>
      <c r="HO30" s="677"/>
      <c r="HP30" s="677"/>
      <c r="HQ30" s="677"/>
      <c r="HR30" s="677"/>
      <c r="HS30" s="677"/>
      <c r="HT30" s="677"/>
      <c r="HU30" s="677"/>
      <c r="HV30" s="677"/>
      <c r="HW30" s="677"/>
      <c r="HX30" s="677"/>
      <c r="HY30" s="677"/>
      <c r="HZ30" s="677"/>
      <c r="IA30" s="677"/>
      <c r="IB30" s="677"/>
      <c r="IC30" s="677"/>
      <c r="ID30" s="677"/>
      <c r="IE30" s="677"/>
      <c r="IF30" s="677"/>
      <c r="IG30" s="677"/>
      <c r="IH30" s="677"/>
      <c r="II30" s="677"/>
      <c r="IJ30" s="677"/>
      <c r="IK30" s="677"/>
      <c r="IL30" s="677"/>
      <c r="IM30" s="677"/>
      <c r="IN30" s="677"/>
      <c r="IO30" s="677"/>
      <c r="IP30" s="677"/>
      <c r="IQ30" s="677"/>
      <c r="IR30" s="677"/>
      <c r="IS30" s="677"/>
      <c r="IT30" s="688"/>
      <c r="IU30" s="677"/>
    </row>
    <row r="31" spans="1:255" ht="22.5" x14ac:dyDescent="0.25">
      <c r="A31" s="122" t="s">
        <v>40</v>
      </c>
      <c r="B31" s="71" t="str">
        <f>'Org ab 10 TEW'!C31</f>
        <v>Rechnungs- und Gemeindeprüfung</v>
      </c>
      <c r="C31" s="71" t="str">
        <f>'Org ab 10 TEW'!D31</f>
        <v>Prüfung der Eigenbetriebe gemäß § 105 SächsGemO</v>
      </c>
      <c r="D31" s="71" t="str">
        <f>'Org ab 10 TEW'!E31</f>
        <v>0,20 VZÄ je Eigenbetrieb</v>
      </c>
      <c r="E31" s="395">
        <f t="shared" ref="E31:E33" si="1">SUM(F31:IU31)</f>
        <v>0</v>
      </c>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c r="BS31" s="419"/>
      <c r="BT31" s="419"/>
      <c r="BU31" s="419"/>
      <c r="BV31" s="419"/>
      <c r="BW31" s="419"/>
      <c r="BX31" s="419"/>
      <c r="BY31" s="419"/>
      <c r="BZ31" s="419"/>
      <c r="CA31" s="419"/>
      <c r="CB31" s="419"/>
      <c r="CC31" s="419"/>
      <c r="CD31" s="419"/>
      <c r="CE31" s="419"/>
      <c r="CF31" s="419"/>
      <c r="CG31" s="419"/>
      <c r="CH31" s="419"/>
      <c r="CI31" s="419"/>
      <c r="CJ31" s="419"/>
      <c r="CK31" s="419"/>
      <c r="CL31" s="419"/>
      <c r="CM31" s="419"/>
      <c r="CN31" s="419"/>
      <c r="CO31" s="419"/>
      <c r="CP31" s="419"/>
      <c r="CQ31" s="419"/>
      <c r="CR31" s="419"/>
      <c r="CS31" s="419"/>
      <c r="CT31" s="419"/>
      <c r="CU31" s="419"/>
      <c r="CV31" s="419"/>
      <c r="CW31" s="419"/>
      <c r="CX31" s="419"/>
      <c r="CY31" s="419"/>
      <c r="CZ31" s="419"/>
      <c r="DA31" s="419"/>
      <c r="DB31" s="419"/>
      <c r="DC31" s="419"/>
      <c r="DD31" s="419"/>
      <c r="DE31" s="419"/>
      <c r="DF31" s="419"/>
      <c r="DG31" s="419"/>
      <c r="DH31" s="419"/>
      <c r="DI31" s="419"/>
      <c r="DJ31" s="419"/>
      <c r="DK31" s="419"/>
      <c r="DL31" s="419"/>
      <c r="DM31" s="419"/>
      <c r="DN31" s="419"/>
      <c r="DO31" s="419"/>
      <c r="DP31" s="419"/>
      <c r="DQ31" s="419"/>
      <c r="DR31" s="419"/>
      <c r="DS31" s="419"/>
      <c r="DT31" s="419"/>
      <c r="DU31" s="419"/>
      <c r="DV31" s="419"/>
      <c r="DW31" s="419"/>
      <c r="DX31" s="419"/>
      <c r="DY31" s="419"/>
      <c r="DZ31" s="419"/>
      <c r="EA31" s="419"/>
      <c r="EB31" s="419"/>
      <c r="EC31" s="419"/>
      <c r="ED31" s="419"/>
      <c r="EE31" s="419"/>
      <c r="EF31" s="419"/>
      <c r="EG31" s="419"/>
      <c r="EH31" s="419"/>
      <c r="EI31" s="419"/>
      <c r="EJ31" s="419"/>
      <c r="EK31" s="419"/>
      <c r="EL31" s="419"/>
      <c r="EM31" s="419"/>
      <c r="EN31" s="419"/>
      <c r="EO31" s="419"/>
      <c r="EP31" s="419"/>
      <c r="EQ31" s="419"/>
      <c r="ER31" s="419"/>
      <c r="ES31" s="419"/>
      <c r="ET31" s="419"/>
      <c r="EU31" s="419"/>
      <c r="EV31" s="419"/>
      <c r="EW31" s="419"/>
      <c r="EX31" s="419"/>
      <c r="EY31" s="419"/>
      <c r="EZ31" s="419"/>
      <c r="FA31" s="419"/>
      <c r="FB31" s="419"/>
      <c r="FC31" s="419"/>
      <c r="FD31" s="419"/>
      <c r="FE31" s="419"/>
      <c r="FF31" s="419"/>
      <c r="FG31" s="419"/>
      <c r="FH31" s="419"/>
      <c r="FI31" s="419"/>
      <c r="FJ31" s="419"/>
      <c r="FK31" s="419"/>
      <c r="FL31" s="419"/>
      <c r="FM31" s="419"/>
      <c r="FN31" s="419"/>
      <c r="FO31" s="419"/>
      <c r="FP31" s="419"/>
      <c r="FQ31" s="419"/>
      <c r="FR31" s="419"/>
      <c r="FS31" s="419"/>
      <c r="FT31" s="419"/>
      <c r="FU31" s="419"/>
      <c r="FV31" s="419"/>
      <c r="FW31" s="419"/>
      <c r="FX31" s="419"/>
      <c r="FY31" s="419"/>
      <c r="FZ31" s="419"/>
      <c r="GA31" s="419"/>
      <c r="GB31" s="419"/>
      <c r="GC31" s="419"/>
      <c r="GD31" s="419"/>
      <c r="GE31" s="419"/>
      <c r="GF31" s="419"/>
      <c r="GG31" s="419"/>
      <c r="GH31" s="419"/>
      <c r="GI31" s="419"/>
      <c r="GJ31" s="419"/>
      <c r="GK31" s="419"/>
      <c r="GL31" s="419"/>
      <c r="GM31" s="419"/>
      <c r="GN31" s="419"/>
      <c r="GO31" s="419"/>
      <c r="GP31" s="419"/>
      <c r="GQ31" s="419"/>
      <c r="GR31" s="419"/>
      <c r="GS31" s="419"/>
      <c r="GT31" s="419"/>
      <c r="GU31" s="419"/>
      <c r="GV31" s="419"/>
      <c r="GW31" s="419"/>
      <c r="GX31" s="419"/>
      <c r="GY31" s="419"/>
      <c r="GZ31" s="419"/>
      <c r="HA31" s="419"/>
      <c r="HB31" s="419"/>
      <c r="HC31" s="419"/>
      <c r="HD31" s="419"/>
      <c r="HE31" s="419"/>
      <c r="HF31" s="419"/>
      <c r="HG31" s="419"/>
      <c r="HH31" s="419"/>
      <c r="HI31" s="419"/>
      <c r="HJ31" s="419"/>
      <c r="HK31" s="419"/>
      <c r="HL31" s="419"/>
      <c r="HM31" s="419"/>
      <c r="HN31" s="419"/>
      <c r="HO31" s="419"/>
      <c r="HP31" s="419"/>
      <c r="HQ31" s="419"/>
      <c r="HR31" s="419"/>
      <c r="HS31" s="419"/>
      <c r="HT31" s="419"/>
      <c r="HU31" s="419"/>
      <c r="HV31" s="419"/>
      <c r="HW31" s="419"/>
      <c r="HX31" s="419"/>
      <c r="HY31" s="419"/>
      <c r="HZ31" s="419"/>
      <c r="IA31" s="419"/>
      <c r="IB31" s="419"/>
      <c r="IC31" s="419"/>
      <c r="ID31" s="419"/>
      <c r="IE31" s="419"/>
      <c r="IF31" s="419"/>
      <c r="IG31" s="419"/>
      <c r="IH31" s="419"/>
      <c r="II31" s="419"/>
      <c r="IJ31" s="419"/>
      <c r="IK31" s="419"/>
      <c r="IL31" s="419"/>
      <c r="IM31" s="419"/>
      <c r="IN31" s="419"/>
      <c r="IO31" s="419"/>
      <c r="IP31" s="419"/>
      <c r="IQ31" s="419"/>
      <c r="IR31" s="419"/>
      <c r="IS31" s="419"/>
      <c r="IT31" s="451"/>
      <c r="IU31" s="419"/>
    </row>
    <row r="32" spans="1:255" ht="67.5" x14ac:dyDescent="0.25">
      <c r="A32" s="122" t="s">
        <v>41</v>
      </c>
      <c r="B32" s="71" t="str">
        <f>'Org ab 10 TEW'!C32</f>
        <v>Rechnungs- und Gemeindeprüfung</v>
      </c>
      <c r="C32" s="71" t="str">
        <f>'Org ab 10 TEW'!D32</f>
        <v xml:space="preserve">Prüfung von Zweckverbänden - soweit das Rechnungsprüfungsamt als Prüfstelle bestimmt ist oder eine vertragliche Grundlage besteht </v>
      </c>
      <c r="D32" s="71" t="str">
        <f>'Org ab 10 TEW'!E32</f>
        <v>0,05 VZÄ je zu prüfendem Zweckverband</v>
      </c>
      <c r="E32" s="395">
        <f t="shared" si="1"/>
        <v>0</v>
      </c>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S32" s="419"/>
      <c r="BT32" s="419"/>
      <c r="BU32" s="419"/>
      <c r="BV32" s="419"/>
      <c r="BW32" s="419"/>
      <c r="BX32" s="419"/>
      <c r="BY32" s="419"/>
      <c r="BZ32" s="419"/>
      <c r="CA32" s="419"/>
      <c r="CB32" s="419"/>
      <c r="CC32" s="419"/>
      <c r="CD32" s="419"/>
      <c r="CE32" s="419"/>
      <c r="CF32" s="419"/>
      <c r="CG32" s="419"/>
      <c r="CH32" s="419"/>
      <c r="CI32" s="419"/>
      <c r="CJ32" s="419"/>
      <c r="CK32" s="419"/>
      <c r="CL32" s="419"/>
      <c r="CM32" s="419"/>
      <c r="CN32" s="419"/>
      <c r="CO32" s="419"/>
      <c r="CP32" s="419"/>
      <c r="CQ32" s="419"/>
      <c r="CR32" s="419"/>
      <c r="CS32" s="419"/>
      <c r="CT32" s="419"/>
      <c r="CU32" s="419"/>
      <c r="CV32" s="419"/>
      <c r="CW32" s="419"/>
      <c r="CX32" s="419"/>
      <c r="CY32" s="419"/>
      <c r="CZ32" s="419"/>
      <c r="DA32" s="419"/>
      <c r="DB32" s="419"/>
      <c r="DC32" s="419"/>
      <c r="DD32" s="419"/>
      <c r="DE32" s="419"/>
      <c r="DF32" s="419"/>
      <c r="DG32" s="419"/>
      <c r="DH32" s="419"/>
      <c r="DI32" s="419"/>
      <c r="DJ32" s="419"/>
      <c r="DK32" s="419"/>
      <c r="DL32" s="419"/>
      <c r="DM32" s="419"/>
      <c r="DN32" s="419"/>
      <c r="DO32" s="419"/>
      <c r="DP32" s="419"/>
      <c r="DQ32" s="419"/>
      <c r="DR32" s="419"/>
      <c r="DS32" s="419"/>
      <c r="DT32" s="419"/>
      <c r="DU32" s="419"/>
      <c r="DV32" s="419"/>
      <c r="DW32" s="419"/>
      <c r="DX32" s="419"/>
      <c r="DY32" s="419"/>
      <c r="DZ32" s="419"/>
      <c r="EA32" s="419"/>
      <c r="EB32" s="419"/>
      <c r="EC32" s="419"/>
      <c r="ED32" s="419"/>
      <c r="EE32" s="419"/>
      <c r="EF32" s="419"/>
      <c r="EG32" s="419"/>
      <c r="EH32" s="419"/>
      <c r="EI32" s="419"/>
      <c r="EJ32" s="419"/>
      <c r="EK32" s="419"/>
      <c r="EL32" s="419"/>
      <c r="EM32" s="419"/>
      <c r="EN32" s="419"/>
      <c r="EO32" s="419"/>
      <c r="EP32" s="419"/>
      <c r="EQ32" s="419"/>
      <c r="ER32" s="419"/>
      <c r="ES32" s="419"/>
      <c r="ET32" s="419"/>
      <c r="EU32" s="419"/>
      <c r="EV32" s="419"/>
      <c r="EW32" s="419"/>
      <c r="EX32" s="419"/>
      <c r="EY32" s="419"/>
      <c r="EZ32" s="419"/>
      <c r="FA32" s="419"/>
      <c r="FB32" s="419"/>
      <c r="FC32" s="419"/>
      <c r="FD32" s="419"/>
      <c r="FE32" s="419"/>
      <c r="FF32" s="419"/>
      <c r="FG32" s="419"/>
      <c r="FH32" s="419"/>
      <c r="FI32" s="419"/>
      <c r="FJ32" s="419"/>
      <c r="FK32" s="419"/>
      <c r="FL32" s="419"/>
      <c r="FM32" s="419"/>
      <c r="FN32" s="419"/>
      <c r="FO32" s="419"/>
      <c r="FP32" s="419"/>
      <c r="FQ32" s="419"/>
      <c r="FR32" s="419"/>
      <c r="FS32" s="419"/>
      <c r="FT32" s="419"/>
      <c r="FU32" s="419"/>
      <c r="FV32" s="419"/>
      <c r="FW32" s="419"/>
      <c r="FX32" s="419"/>
      <c r="FY32" s="419"/>
      <c r="FZ32" s="419"/>
      <c r="GA32" s="419"/>
      <c r="GB32" s="419"/>
      <c r="GC32" s="419"/>
      <c r="GD32" s="419"/>
      <c r="GE32" s="419"/>
      <c r="GF32" s="419"/>
      <c r="GG32" s="419"/>
      <c r="GH32" s="419"/>
      <c r="GI32" s="419"/>
      <c r="GJ32" s="419"/>
      <c r="GK32" s="419"/>
      <c r="GL32" s="419"/>
      <c r="GM32" s="419"/>
      <c r="GN32" s="419"/>
      <c r="GO32" s="419"/>
      <c r="GP32" s="419"/>
      <c r="GQ32" s="419"/>
      <c r="GR32" s="419"/>
      <c r="GS32" s="419"/>
      <c r="GT32" s="419"/>
      <c r="GU32" s="419"/>
      <c r="GV32" s="419"/>
      <c r="GW32" s="419"/>
      <c r="GX32" s="419"/>
      <c r="GY32" s="419"/>
      <c r="GZ32" s="419"/>
      <c r="HA32" s="419"/>
      <c r="HB32" s="419"/>
      <c r="HC32" s="419"/>
      <c r="HD32" s="419"/>
      <c r="HE32" s="419"/>
      <c r="HF32" s="419"/>
      <c r="HG32" s="419"/>
      <c r="HH32" s="419"/>
      <c r="HI32" s="419"/>
      <c r="HJ32" s="419"/>
      <c r="HK32" s="419"/>
      <c r="HL32" s="419"/>
      <c r="HM32" s="419"/>
      <c r="HN32" s="419"/>
      <c r="HO32" s="419"/>
      <c r="HP32" s="419"/>
      <c r="HQ32" s="419"/>
      <c r="HR32" s="419"/>
      <c r="HS32" s="419"/>
      <c r="HT32" s="419"/>
      <c r="HU32" s="419"/>
      <c r="HV32" s="419"/>
      <c r="HW32" s="419"/>
      <c r="HX32" s="419"/>
      <c r="HY32" s="419"/>
      <c r="HZ32" s="419"/>
      <c r="IA32" s="419"/>
      <c r="IB32" s="419"/>
      <c r="IC32" s="419"/>
      <c r="ID32" s="419"/>
      <c r="IE32" s="419"/>
      <c r="IF32" s="419"/>
      <c r="IG32" s="419"/>
      <c r="IH32" s="419"/>
      <c r="II32" s="419"/>
      <c r="IJ32" s="419"/>
      <c r="IK32" s="419"/>
      <c r="IL32" s="419"/>
      <c r="IM32" s="419"/>
      <c r="IN32" s="419"/>
      <c r="IO32" s="419"/>
      <c r="IP32" s="419"/>
      <c r="IQ32" s="419"/>
      <c r="IR32" s="419"/>
      <c r="IS32" s="419"/>
      <c r="IT32" s="451"/>
      <c r="IU32" s="419"/>
    </row>
    <row r="33" spans="1:255" ht="33.75" x14ac:dyDescent="0.25">
      <c r="A33" s="122" t="s">
        <v>42</v>
      </c>
      <c r="B33" s="71" t="str">
        <f>'Org ab 10 TEW'!C33</f>
        <v>Rechnungs- und Gemeindeprüfung</v>
      </c>
      <c r="C33" s="71" t="str">
        <f>'Org ab 10 TEW'!D33</f>
        <v>Örtliche Prüfung anderer Gemeinden gem. Vereinbarung</v>
      </c>
      <c r="D33" s="71" t="str">
        <f>'Org ab 10 TEW'!E33</f>
        <v>keine Bemessung</v>
      </c>
      <c r="E33" s="395">
        <f t="shared" si="1"/>
        <v>0</v>
      </c>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c r="BS33" s="419"/>
      <c r="BT33" s="419"/>
      <c r="BU33" s="419"/>
      <c r="BV33" s="419"/>
      <c r="BW33" s="419"/>
      <c r="BX33" s="419"/>
      <c r="BY33" s="419"/>
      <c r="BZ33" s="419"/>
      <c r="CA33" s="419"/>
      <c r="CB33" s="419"/>
      <c r="CC33" s="419"/>
      <c r="CD33" s="419"/>
      <c r="CE33" s="419"/>
      <c r="CF33" s="419"/>
      <c r="CG33" s="419"/>
      <c r="CH33" s="419"/>
      <c r="CI33" s="419"/>
      <c r="CJ33" s="419"/>
      <c r="CK33" s="419"/>
      <c r="CL33" s="419"/>
      <c r="CM33" s="419"/>
      <c r="CN33" s="419"/>
      <c r="CO33" s="419"/>
      <c r="CP33" s="419"/>
      <c r="CQ33" s="419"/>
      <c r="CR33" s="419"/>
      <c r="CS33" s="419"/>
      <c r="CT33" s="419"/>
      <c r="CU33" s="419"/>
      <c r="CV33" s="419"/>
      <c r="CW33" s="419"/>
      <c r="CX33" s="419"/>
      <c r="CY33" s="419"/>
      <c r="CZ33" s="419"/>
      <c r="DA33" s="419"/>
      <c r="DB33" s="419"/>
      <c r="DC33" s="419"/>
      <c r="DD33" s="419"/>
      <c r="DE33" s="419"/>
      <c r="DF33" s="419"/>
      <c r="DG33" s="419"/>
      <c r="DH33" s="419"/>
      <c r="DI33" s="419"/>
      <c r="DJ33" s="419"/>
      <c r="DK33" s="419"/>
      <c r="DL33" s="419"/>
      <c r="DM33" s="419"/>
      <c r="DN33" s="419"/>
      <c r="DO33" s="419"/>
      <c r="DP33" s="419"/>
      <c r="DQ33" s="419"/>
      <c r="DR33" s="419"/>
      <c r="DS33" s="419"/>
      <c r="DT33" s="419"/>
      <c r="DU33" s="419"/>
      <c r="DV33" s="419"/>
      <c r="DW33" s="419"/>
      <c r="DX33" s="419"/>
      <c r="DY33" s="419"/>
      <c r="DZ33" s="419"/>
      <c r="EA33" s="419"/>
      <c r="EB33" s="419"/>
      <c r="EC33" s="419"/>
      <c r="ED33" s="419"/>
      <c r="EE33" s="419"/>
      <c r="EF33" s="419"/>
      <c r="EG33" s="419"/>
      <c r="EH33" s="419"/>
      <c r="EI33" s="419"/>
      <c r="EJ33" s="419"/>
      <c r="EK33" s="419"/>
      <c r="EL33" s="419"/>
      <c r="EM33" s="419"/>
      <c r="EN33" s="419"/>
      <c r="EO33" s="419"/>
      <c r="EP33" s="419"/>
      <c r="EQ33" s="419"/>
      <c r="ER33" s="419"/>
      <c r="ES33" s="419"/>
      <c r="ET33" s="419"/>
      <c r="EU33" s="419"/>
      <c r="EV33" s="419"/>
      <c r="EW33" s="419"/>
      <c r="EX33" s="419"/>
      <c r="EY33" s="419"/>
      <c r="EZ33" s="419"/>
      <c r="FA33" s="419"/>
      <c r="FB33" s="419"/>
      <c r="FC33" s="419"/>
      <c r="FD33" s="419"/>
      <c r="FE33" s="419"/>
      <c r="FF33" s="419"/>
      <c r="FG33" s="419"/>
      <c r="FH33" s="419"/>
      <c r="FI33" s="419"/>
      <c r="FJ33" s="419"/>
      <c r="FK33" s="419"/>
      <c r="FL33" s="419"/>
      <c r="FM33" s="419"/>
      <c r="FN33" s="419"/>
      <c r="FO33" s="419"/>
      <c r="FP33" s="419"/>
      <c r="FQ33" s="419"/>
      <c r="FR33" s="419"/>
      <c r="FS33" s="419"/>
      <c r="FT33" s="419"/>
      <c r="FU33" s="419"/>
      <c r="FV33" s="419"/>
      <c r="FW33" s="419"/>
      <c r="FX33" s="419"/>
      <c r="FY33" s="419"/>
      <c r="FZ33" s="419"/>
      <c r="GA33" s="419"/>
      <c r="GB33" s="419"/>
      <c r="GC33" s="419"/>
      <c r="GD33" s="419"/>
      <c r="GE33" s="419"/>
      <c r="GF33" s="419"/>
      <c r="GG33" s="419"/>
      <c r="GH33" s="419"/>
      <c r="GI33" s="419"/>
      <c r="GJ33" s="419"/>
      <c r="GK33" s="419"/>
      <c r="GL33" s="419"/>
      <c r="GM33" s="419"/>
      <c r="GN33" s="419"/>
      <c r="GO33" s="419"/>
      <c r="GP33" s="419"/>
      <c r="GQ33" s="419"/>
      <c r="GR33" s="419"/>
      <c r="GS33" s="419"/>
      <c r="GT33" s="419"/>
      <c r="GU33" s="419"/>
      <c r="GV33" s="419"/>
      <c r="GW33" s="419"/>
      <c r="GX33" s="419"/>
      <c r="GY33" s="419"/>
      <c r="GZ33" s="419"/>
      <c r="HA33" s="419"/>
      <c r="HB33" s="419"/>
      <c r="HC33" s="419"/>
      <c r="HD33" s="419"/>
      <c r="HE33" s="419"/>
      <c r="HF33" s="419"/>
      <c r="HG33" s="419"/>
      <c r="HH33" s="419"/>
      <c r="HI33" s="419"/>
      <c r="HJ33" s="419"/>
      <c r="HK33" s="419"/>
      <c r="HL33" s="419"/>
      <c r="HM33" s="419"/>
      <c r="HN33" s="419"/>
      <c r="HO33" s="419"/>
      <c r="HP33" s="419"/>
      <c r="HQ33" s="419"/>
      <c r="HR33" s="419"/>
      <c r="HS33" s="419"/>
      <c r="HT33" s="419"/>
      <c r="HU33" s="419"/>
      <c r="HV33" s="419"/>
      <c r="HW33" s="419"/>
      <c r="HX33" s="419"/>
      <c r="HY33" s="419"/>
      <c r="HZ33" s="419"/>
      <c r="IA33" s="419"/>
      <c r="IB33" s="419"/>
      <c r="IC33" s="419"/>
      <c r="ID33" s="419"/>
      <c r="IE33" s="419"/>
      <c r="IF33" s="419"/>
      <c r="IG33" s="419"/>
      <c r="IH33" s="419"/>
      <c r="II33" s="419"/>
      <c r="IJ33" s="419"/>
      <c r="IK33" s="419"/>
      <c r="IL33" s="419"/>
      <c r="IM33" s="419"/>
      <c r="IN33" s="419"/>
      <c r="IO33" s="419"/>
      <c r="IP33" s="419"/>
      <c r="IQ33" s="419"/>
      <c r="IR33" s="419"/>
      <c r="IS33" s="419"/>
      <c r="IT33" s="451"/>
      <c r="IU33" s="419"/>
    </row>
    <row r="34" spans="1:255" ht="3" customHeight="1" x14ac:dyDescent="0.25">
      <c r="A34" s="92"/>
      <c r="B34" s="93"/>
      <c r="C34" s="93"/>
      <c r="D34" s="93"/>
      <c r="E34" s="406"/>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07"/>
      <c r="BT34" s="407"/>
      <c r="BU34" s="407"/>
      <c r="BV34" s="407"/>
      <c r="BW34" s="407"/>
      <c r="BX34" s="407"/>
      <c r="BY34" s="407"/>
      <c r="BZ34" s="407"/>
      <c r="CA34" s="407"/>
      <c r="CB34" s="407"/>
      <c r="CC34" s="407"/>
      <c r="CD34" s="407"/>
      <c r="CE34" s="407"/>
      <c r="CF34" s="407"/>
      <c r="CG34" s="407"/>
      <c r="CH34" s="407"/>
      <c r="CI34" s="407"/>
      <c r="CJ34" s="407"/>
      <c r="CK34" s="407"/>
      <c r="CL34" s="407"/>
      <c r="CM34" s="407"/>
      <c r="CN34" s="407"/>
      <c r="CO34" s="407"/>
      <c r="CP34" s="407"/>
      <c r="CQ34" s="407"/>
      <c r="CR34" s="407"/>
      <c r="CS34" s="407"/>
      <c r="CT34" s="407"/>
      <c r="CU34" s="407"/>
      <c r="CV34" s="407"/>
      <c r="CW34" s="407"/>
      <c r="CX34" s="407"/>
      <c r="CY34" s="407"/>
      <c r="CZ34" s="407"/>
      <c r="DA34" s="407"/>
      <c r="DB34" s="407"/>
      <c r="DC34" s="407"/>
      <c r="DD34" s="407"/>
      <c r="DE34" s="407"/>
      <c r="DF34" s="407"/>
      <c r="DG34" s="407"/>
      <c r="DH34" s="407"/>
      <c r="DI34" s="407"/>
      <c r="DJ34" s="407"/>
      <c r="DK34" s="407"/>
      <c r="DL34" s="407"/>
      <c r="DM34" s="407"/>
      <c r="DN34" s="407"/>
      <c r="DO34" s="407"/>
      <c r="DP34" s="407"/>
      <c r="DQ34" s="407"/>
      <c r="DR34" s="407"/>
      <c r="DS34" s="407"/>
      <c r="DT34" s="407"/>
      <c r="DU34" s="407"/>
      <c r="DV34" s="407"/>
      <c r="DW34" s="407"/>
      <c r="DX34" s="407"/>
      <c r="DY34" s="407"/>
      <c r="DZ34" s="407"/>
      <c r="EA34" s="407"/>
      <c r="EB34" s="407"/>
      <c r="EC34" s="407"/>
      <c r="ED34" s="407"/>
      <c r="EE34" s="407"/>
      <c r="EF34" s="407"/>
      <c r="EG34" s="407"/>
      <c r="EH34" s="407"/>
      <c r="EI34" s="407"/>
      <c r="EJ34" s="407"/>
      <c r="EK34" s="407"/>
      <c r="EL34" s="407"/>
      <c r="EM34" s="407"/>
      <c r="EN34" s="407"/>
      <c r="EO34" s="407"/>
      <c r="EP34" s="407"/>
      <c r="EQ34" s="407"/>
      <c r="ER34" s="407"/>
      <c r="ES34" s="407"/>
      <c r="ET34" s="407"/>
      <c r="EU34" s="407"/>
      <c r="EV34" s="407"/>
      <c r="EW34" s="407"/>
      <c r="EX34" s="407"/>
      <c r="EY34" s="407"/>
      <c r="EZ34" s="407"/>
      <c r="FA34" s="407"/>
      <c r="FB34" s="407"/>
      <c r="FC34" s="407"/>
      <c r="FD34" s="407"/>
      <c r="FE34" s="407"/>
      <c r="FF34" s="407"/>
      <c r="FG34" s="407"/>
      <c r="FH34" s="407"/>
      <c r="FI34" s="407"/>
      <c r="FJ34" s="407"/>
      <c r="FK34" s="407"/>
      <c r="FL34" s="407"/>
      <c r="FM34" s="407"/>
      <c r="FN34" s="407"/>
      <c r="FO34" s="407"/>
      <c r="FP34" s="407"/>
      <c r="FQ34" s="407"/>
      <c r="FR34" s="407"/>
      <c r="FS34" s="407"/>
      <c r="FT34" s="407"/>
      <c r="FU34" s="407"/>
      <c r="FV34" s="407"/>
      <c r="FW34" s="407"/>
      <c r="FX34" s="407"/>
      <c r="FY34" s="407"/>
      <c r="FZ34" s="407"/>
      <c r="GA34" s="407"/>
      <c r="GB34" s="407"/>
      <c r="GC34" s="407"/>
      <c r="GD34" s="407"/>
      <c r="GE34" s="407"/>
      <c r="GF34" s="407"/>
      <c r="GG34" s="407"/>
      <c r="GH34" s="407"/>
      <c r="GI34" s="407"/>
      <c r="GJ34" s="407"/>
      <c r="GK34" s="407"/>
      <c r="GL34" s="407"/>
      <c r="GM34" s="407"/>
      <c r="GN34" s="407"/>
      <c r="GO34" s="407"/>
      <c r="GP34" s="407"/>
      <c r="GQ34" s="407"/>
      <c r="GR34" s="407"/>
      <c r="GS34" s="407"/>
      <c r="GT34" s="407"/>
      <c r="GU34" s="407"/>
      <c r="GV34" s="407"/>
      <c r="GW34" s="407"/>
      <c r="GX34" s="407"/>
      <c r="GY34" s="407"/>
      <c r="GZ34" s="407"/>
      <c r="HA34" s="407"/>
      <c r="HB34" s="407"/>
      <c r="HC34" s="407"/>
      <c r="HD34" s="407"/>
      <c r="HE34" s="407"/>
      <c r="HF34" s="407"/>
      <c r="HG34" s="407"/>
      <c r="HH34" s="407"/>
      <c r="HI34" s="407"/>
      <c r="HJ34" s="407"/>
      <c r="HK34" s="407"/>
      <c r="HL34" s="407"/>
      <c r="HM34" s="407"/>
      <c r="HN34" s="407"/>
      <c r="HO34" s="407"/>
      <c r="HP34" s="407"/>
      <c r="HQ34" s="407"/>
      <c r="HR34" s="407"/>
      <c r="HS34" s="407"/>
      <c r="HT34" s="407"/>
      <c r="HU34" s="407"/>
      <c r="HV34" s="407"/>
      <c r="HW34" s="407"/>
      <c r="HX34" s="407"/>
      <c r="HY34" s="407"/>
      <c r="HZ34" s="407"/>
      <c r="IA34" s="407"/>
      <c r="IB34" s="407"/>
      <c r="IC34" s="407"/>
      <c r="ID34" s="407"/>
      <c r="IE34" s="407"/>
      <c r="IF34" s="407"/>
      <c r="IG34" s="407"/>
      <c r="IH34" s="407"/>
      <c r="II34" s="407"/>
      <c r="IJ34" s="407"/>
      <c r="IK34" s="407"/>
      <c r="IL34" s="407"/>
      <c r="IM34" s="407"/>
      <c r="IN34" s="407"/>
      <c r="IO34" s="407"/>
      <c r="IP34" s="407"/>
      <c r="IQ34" s="407"/>
      <c r="IR34" s="407"/>
      <c r="IS34" s="407"/>
      <c r="IT34" s="407"/>
      <c r="IU34" s="466"/>
    </row>
    <row r="35" spans="1:255" ht="78.75" x14ac:dyDescent="0.25">
      <c r="A35" s="97" t="s">
        <v>142</v>
      </c>
      <c r="B35" s="71" t="str">
        <f>'Org ab 10 TEW'!C35</f>
        <v>Zentrale Dienste</v>
      </c>
      <c r="C35" s="71" t="str">
        <f>'Org ab 10 TEW'!D35</f>
        <v>Verwaltungsorganisation und -steuerung, Stellenwirtschaft, Regelung und Organisation des allgemeinen Verwaltungsbetriebs, Verwaltungsoptimierung</v>
      </c>
      <c r="D35" s="71" t="str">
        <f>'Org ab 10 TEW'!E35</f>
        <v>1,00 VZÄ je 260 Mitarbeiter</v>
      </c>
      <c r="E35" s="395">
        <f t="shared" ref="E35" si="2">SUM(F35:IU35)</f>
        <v>0</v>
      </c>
      <c r="F35" s="411"/>
      <c r="G35" s="411"/>
      <c r="H35" s="411"/>
      <c r="I35" s="411"/>
      <c r="J35" s="411"/>
      <c r="K35" s="411"/>
      <c r="L35" s="411"/>
      <c r="M35" s="411"/>
      <c r="N35" s="411"/>
      <c r="O35" s="411"/>
      <c r="P35" s="411"/>
      <c r="Q35" s="411"/>
      <c r="R35" s="411"/>
      <c r="S35" s="411"/>
      <c r="T35" s="411"/>
      <c r="U35" s="411"/>
      <c r="V35" s="411"/>
      <c r="W35" s="411"/>
      <c r="X35" s="411"/>
      <c r="Y35" s="411"/>
      <c r="Z35" s="411"/>
      <c r="AA35" s="411"/>
      <c r="AB35" s="416"/>
      <c r="AC35" s="416"/>
      <c r="AD35" s="416"/>
      <c r="AE35" s="416"/>
      <c r="AF35" s="416"/>
      <c r="AG35" s="416"/>
      <c r="AH35" s="416"/>
      <c r="AI35" s="416"/>
      <c r="AJ35" s="416"/>
      <c r="AK35" s="416"/>
      <c r="AL35" s="416"/>
      <c r="AM35" s="416"/>
      <c r="AN35" s="416"/>
      <c r="AO35" s="416"/>
      <c r="AP35" s="416"/>
      <c r="AQ35" s="416"/>
      <c r="AR35" s="416"/>
      <c r="AS35" s="416"/>
      <c r="AT35" s="416"/>
      <c r="AU35" s="416"/>
      <c r="AV35" s="416"/>
      <c r="AW35" s="416"/>
      <c r="AX35" s="416"/>
      <c r="AY35" s="416"/>
      <c r="AZ35" s="416"/>
      <c r="BA35" s="416"/>
      <c r="BB35" s="416"/>
      <c r="BC35" s="416"/>
      <c r="BD35" s="416"/>
      <c r="BE35" s="416"/>
      <c r="BF35" s="416"/>
      <c r="BG35" s="416"/>
      <c r="BH35" s="416"/>
      <c r="BI35" s="416"/>
      <c r="BJ35" s="416"/>
      <c r="BK35" s="416"/>
      <c r="BL35" s="416"/>
      <c r="BM35" s="416"/>
      <c r="BN35" s="416"/>
      <c r="BO35" s="416"/>
      <c r="BP35" s="416"/>
      <c r="BQ35" s="416"/>
      <c r="BR35" s="416"/>
      <c r="BS35" s="416"/>
      <c r="BT35" s="416"/>
      <c r="BU35" s="416"/>
      <c r="BV35" s="416"/>
      <c r="BW35" s="416"/>
      <c r="BX35" s="416"/>
      <c r="BY35" s="416"/>
      <c r="BZ35" s="416"/>
      <c r="CA35" s="416"/>
      <c r="CB35" s="416"/>
      <c r="CC35" s="416"/>
      <c r="CD35" s="416"/>
      <c r="CE35" s="416"/>
      <c r="CF35" s="416"/>
      <c r="CG35" s="416"/>
      <c r="CH35" s="416"/>
      <c r="CI35" s="416"/>
      <c r="CJ35" s="416"/>
      <c r="CK35" s="416"/>
      <c r="CL35" s="416"/>
      <c r="CM35" s="416"/>
      <c r="CN35" s="416"/>
      <c r="CO35" s="416"/>
      <c r="CP35" s="416"/>
      <c r="CQ35" s="416"/>
      <c r="CR35" s="416"/>
      <c r="CS35" s="416"/>
      <c r="CT35" s="416"/>
      <c r="CU35" s="416"/>
      <c r="CV35" s="416"/>
      <c r="CW35" s="416"/>
      <c r="CX35" s="416"/>
      <c r="CY35" s="416"/>
      <c r="CZ35" s="416"/>
      <c r="DA35" s="416"/>
      <c r="DB35" s="416"/>
      <c r="DC35" s="416"/>
      <c r="DD35" s="416"/>
      <c r="DE35" s="416"/>
      <c r="DF35" s="416"/>
      <c r="DG35" s="416"/>
      <c r="DH35" s="416"/>
      <c r="DI35" s="416"/>
      <c r="DJ35" s="416"/>
      <c r="DK35" s="416"/>
      <c r="DL35" s="416"/>
      <c r="DM35" s="416"/>
      <c r="DN35" s="416"/>
      <c r="DO35" s="416"/>
      <c r="DP35" s="416"/>
      <c r="DQ35" s="416"/>
      <c r="DR35" s="416"/>
      <c r="DS35" s="416"/>
      <c r="DT35" s="416"/>
      <c r="DU35" s="416"/>
      <c r="DV35" s="416"/>
      <c r="DW35" s="416"/>
      <c r="DX35" s="416"/>
      <c r="DY35" s="416"/>
      <c r="DZ35" s="416"/>
      <c r="EA35" s="416"/>
      <c r="EB35" s="416"/>
      <c r="EC35" s="416"/>
      <c r="ED35" s="416"/>
      <c r="EE35" s="416"/>
      <c r="EF35" s="416"/>
      <c r="EG35" s="416"/>
      <c r="EH35" s="416"/>
      <c r="EI35" s="416"/>
      <c r="EJ35" s="416"/>
      <c r="EK35" s="416"/>
      <c r="EL35" s="416"/>
      <c r="EM35" s="416"/>
      <c r="EN35" s="416"/>
      <c r="EO35" s="416"/>
      <c r="EP35" s="416"/>
      <c r="EQ35" s="416"/>
      <c r="ER35" s="416"/>
      <c r="ES35" s="416"/>
      <c r="ET35" s="416"/>
      <c r="EU35" s="416"/>
      <c r="EV35" s="416"/>
      <c r="EW35" s="416"/>
      <c r="EX35" s="416"/>
      <c r="EY35" s="416"/>
      <c r="EZ35" s="416"/>
      <c r="FA35" s="416"/>
      <c r="FB35" s="416"/>
      <c r="FC35" s="416"/>
      <c r="FD35" s="416"/>
      <c r="FE35" s="416"/>
      <c r="FF35" s="416"/>
      <c r="FG35" s="416"/>
      <c r="FH35" s="416"/>
      <c r="FI35" s="416"/>
      <c r="FJ35" s="416"/>
      <c r="FK35" s="416"/>
      <c r="FL35" s="416"/>
      <c r="FM35" s="416"/>
      <c r="FN35" s="416"/>
      <c r="FO35" s="416"/>
      <c r="FP35" s="416"/>
      <c r="FQ35" s="416"/>
      <c r="FR35" s="416"/>
      <c r="FS35" s="416"/>
      <c r="FT35" s="416"/>
      <c r="FU35" s="416"/>
      <c r="FV35" s="416"/>
      <c r="FW35" s="416"/>
      <c r="FX35" s="416"/>
      <c r="FY35" s="416"/>
      <c r="FZ35" s="416"/>
      <c r="GA35" s="416"/>
      <c r="GB35" s="416"/>
      <c r="GC35" s="416"/>
      <c r="GD35" s="416"/>
      <c r="GE35" s="416"/>
      <c r="GF35" s="416"/>
      <c r="GG35" s="416"/>
      <c r="GH35" s="416"/>
      <c r="GI35" s="416"/>
      <c r="GJ35" s="416"/>
      <c r="GK35" s="416"/>
      <c r="GL35" s="416"/>
      <c r="GM35" s="416"/>
      <c r="GN35" s="416"/>
      <c r="GO35" s="416"/>
      <c r="GP35" s="416"/>
      <c r="GQ35" s="416"/>
      <c r="GR35" s="416"/>
      <c r="GS35" s="416"/>
      <c r="GT35" s="416"/>
      <c r="GU35" s="416"/>
      <c r="GV35" s="416"/>
      <c r="GW35" s="416"/>
      <c r="GX35" s="416"/>
      <c r="GY35" s="416"/>
      <c r="GZ35" s="416"/>
      <c r="HA35" s="416"/>
      <c r="HB35" s="416"/>
      <c r="HC35" s="416"/>
      <c r="HD35" s="416"/>
      <c r="HE35" s="416"/>
      <c r="HF35" s="416"/>
      <c r="HG35" s="416"/>
      <c r="HH35" s="416"/>
      <c r="HI35" s="416"/>
      <c r="HJ35" s="416"/>
      <c r="HK35" s="416"/>
      <c r="HL35" s="416"/>
      <c r="HM35" s="416"/>
      <c r="HN35" s="416"/>
      <c r="HO35" s="416"/>
      <c r="HP35" s="416"/>
      <c r="HQ35" s="416"/>
      <c r="HR35" s="416"/>
      <c r="HS35" s="416"/>
      <c r="HT35" s="416"/>
      <c r="HU35" s="416"/>
      <c r="HV35" s="416"/>
      <c r="HW35" s="416"/>
      <c r="HX35" s="416"/>
      <c r="HY35" s="416"/>
      <c r="HZ35" s="416"/>
      <c r="IA35" s="416"/>
      <c r="IB35" s="416"/>
      <c r="IC35" s="416"/>
      <c r="ID35" s="416"/>
      <c r="IE35" s="416"/>
      <c r="IF35" s="416"/>
      <c r="IG35" s="416"/>
      <c r="IH35" s="416"/>
      <c r="II35" s="416"/>
      <c r="IJ35" s="416"/>
      <c r="IK35" s="416"/>
      <c r="IL35" s="416"/>
      <c r="IM35" s="416"/>
      <c r="IN35" s="416"/>
      <c r="IO35" s="416"/>
      <c r="IP35" s="416"/>
      <c r="IQ35" s="416"/>
      <c r="IR35" s="416"/>
      <c r="IS35" s="416"/>
      <c r="IT35" s="452"/>
      <c r="IU35" s="419"/>
    </row>
    <row r="36" spans="1:255" ht="22.5" x14ac:dyDescent="0.25">
      <c r="A36" s="239" t="s">
        <v>143</v>
      </c>
      <c r="B36" s="71" t="str">
        <f>'Org ab 10 TEW'!C36</f>
        <v>Zentrale Dienste</v>
      </c>
      <c r="C36" s="71" t="str">
        <f>'Org ab 10 TEW'!D36</f>
        <v>Digitalisierung - mit interner Wirkung</v>
      </c>
      <c r="D36" s="668" t="str">
        <f>'Org ab 10 TEW'!E36</f>
        <v>1,00 VZÄ je 30 Softwarefachanwendungen</v>
      </c>
      <c r="E36" s="680">
        <v>0</v>
      </c>
      <c r="F36" s="671"/>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c r="AT36" s="671"/>
      <c r="AU36" s="671"/>
      <c r="AV36" s="671"/>
      <c r="AW36" s="671"/>
      <c r="AX36" s="671"/>
      <c r="AY36" s="671"/>
      <c r="AZ36" s="671"/>
      <c r="BA36" s="671"/>
      <c r="BB36" s="671"/>
      <c r="BC36" s="671"/>
      <c r="BD36" s="671"/>
      <c r="BE36" s="671"/>
      <c r="BF36" s="671"/>
      <c r="BG36" s="671"/>
      <c r="BH36" s="671"/>
      <c r="BI36" s="671"/>
      <c r="BJ36" s="671"/>
      <c r="BK36" s="671"/>
      <c r="BL36" s="671"/>
      <c r="BM36" s="671"/>
      <c r="BN36" s="671"/>
      <c r="BO36" s="671"/>
      <c r="BP36" s="671"/>
      <c r="BQ36" s="671"/>
      <c r="BR36" s="671"/>
      <c r="BS36" s="671"/>
      <c r="BT36" s="671"/>
      <c r="BU36" s="671"/>
      <c r="BV36" s="671"/>
      <c r="BW36" s="671"/>
      <c r="BX36" s="671"/>
      <c r="BY36" s="671"/>
      <c r="BZ36" s="671"/>
      <c r="CA36" s="671"/>
      <c r="CB36" s="671"/>
      <c r="CC36" s="671"/>
      <c r="CD36" s="671"/>
      <c r="CE36" s="671"/>
      <c r="CF36" s="671"/>
      <c r="CG36" s="671"/>
      <c r="CH36" s="671"/>
      <c r="CI36" s="671"/>
      <c r="CJ36" s="671"/>
      <c r="CK36" s="671"/>
      <c r="CL36" s="671"/>
      <c r="CM36" s="671"/>
      <c r="CN36" s="671"/>
      <c r="CO36" s="671"/>
      <c r="CP36" s="671"/>
      <c r="CQ36" s="671"/>
      <c r="CR36" s="671"/>
      <c r="CS36" s="671"/>
      <c r="CT36" s="671"/>
      <c r="CU36" s="671"/>
      <c r="CV36" s="671"/>
      <c r="CW36" s="671"/>
      <c r="CX36" s="671"/>
      <c r="CY36" s="671"/>
      <c r="CZ36" s="671"/>
      <c r="DA36" s="671"/>
      <c r="DB36" s="671"/>
      <c r="DC36" s="671"/>
      <c r="DD36" s="671"/>
      <c r="DE36" s="671"/>
      <c r="DF36" s="671"/>
      <c r="DG36" s="671"/>
      <c r="DH36" s="671"/>
      <c r="DI36" s="671"/>
      <c r="DJ36" s="671"/>
      <c r="DK36" s="671"/>
      <c r="DL36" s="671"/>
      <c r="DM36" s="671"/>
      <c r="DN36" s="671"/>
      <c r="DO36" s="671"/>
      <c r="DP36" s="671"/>
      <c r="DQ36" s="671"/>
      <c r="DR36" s="671"/>
      <c r="DS36" s="671"/>
      <c r="DT36" s="671"/>
      <c r="DU36" s="671"/>
      <c r="DV36" s="671"/>
      <c r="DW36" s="671"/>
      <c r="DX36" s="671"/>
      <c r="DY36" s="671"/>
      <c r="DZ36" s="671"/>
      <c r="EA36" s="671"/>
      <c r="EB36" s="671"/>
      <c r="EC36" s="671"/>
      <c r="ED36" s="671"/>
      <c r="EE36" s="671"/>
      <c r="EF36" s="671"/>
      <c r="EG36" s="671"/>
      <c r="EH36" s="671"/>
      <c r="EI36" s="671"/>
      <c r="EJ36" s="671"/>
      <c r="EK36" s="671"/>
      <c r="EL36" s="671"/>
      <c r="EM36" s="671"/>
      <c r="EN36" s="671"/>
      <c r="EO36" s="671"/>
      <c r="EP36" s="671"/>
      <c r="EQ36" s="671"/>
      <c r="ER36" s="671"/>
      <c r="ES36" s="671"/>
      <c r="ET36" s="671"/>
      <c r="EU36" s="671"/>
      <c r="EV36" s="671"/>
      <c r="EW36" s="671"/>
      <c r="EX36" s="671"/>
      <c r="EY36" s="671"/>
      <c r="EZ36" s="671"/>
      <c r="FA36" s="671"/>
      <c r="FB36" s="671"/>
      <c r="FC36" s="671"/>
      <c r="FD36" s="671"/>
      <c r="FE36" s="671"/>
      <c r="FF36" s="671"/>
      <c r="FG36" s="671"/>
      <c r="FH36" s="671"/>
      <c r="FI36" s="671"/>
      <c r="FJ36" s="671"/>
      <c r="FK36" s="671"/>
      <c r="FL36" s="671"/>
      <c r="FM36" s="671"/>
      <c r="FN36" s="671"/>
      <c r="FO36" s="671"/>
      <c r="FP36" s="671"/>
      <c r="FQ36" s="671"/>
      <c r="FR36" s="671"/>
      <c r="FS36" s="671"/>
      <c r="FT36" s="671"/>
      <c r="FU36" s="671"/>
      <c r="FV36" s="671"/>
      <c r="FW36" s="671"/>
      <c r="FX36" s="671"/>
      <c r="FY36" s="671"/>
      <c r="FZ36" s="671"/>
      <c r="GA36" s="671"/>
      <c r="GB36" s="671"/>
      <c r="GC36" s="671"/>
      <c r="GD36" s="671"/>
      <c r="GE36" s="671"/>
      <c r="GF36" s="671"/>
      <c r="GG36" s="671"/>
      <c r="GH36" s="671"/>
      <c r="GI36" s="671"/>
      <c r="GJ36" s="671"/>
      <c r="GK36" s="671"/>
      <c r="GL36" s="671"/>
      <c r="GM36" s="671"/>
      <c r="GN36" s="671"/>
      <c r="GO36" s="671"/>
      <c r="GP36" s="671"/>
      <c r="GQ36" s="671"/>
      <c r="GR36" s="671"/>
      <c r="GS36" s="671"/>
      <c r="GT36" s="671"/>
      <c r="GU36" s="671"/>
      <c r="GV36" s="671"/>
      <c r="GW36" s="671"/>
      <c r="GX36" s="671"/>
      <c r="GY36" s="671"/>
      <c r="GZ36" s="671"/>
      <c r="HA36" s="671"/>
      <c r="HB36" s="671"/>
      <c r="HC36" s="671"/>
      <c r="HD36" s="671"/>
      <c r="HE36" s="671"/>
      <c r="HF36" s="671"/>
      <c r="HG36" s="671"/>
      <c r="HH36" s="671"/>
      <c r="HI36" s="671"/>
      <c r="HJ36" s="671"/>
      <c r="HK36" s="671"/>
      <c r="HL36" s="671"/>
      <c r="HM36" s="671"/>
      <c r="HN36" s="671"/>
      <c r="HO36" s="671"/>
      <c r="HP36" s="671"/>
      <c r="HQ36" s="671"/>
      <c r="HR36" s="671"/>
      <c r="HS36" s="671"/>
      <c r="HT36" s="671"/>
      <c r="HU36" s="671"/>
      <c r="HV36" s="671"/>
      <c r="HW36" s="671"/>
      <c r="HX36" s="671"/>
      <c r="HY36" s="671"/>
      <c r="HZ36" s="671"/>
      <c r="IA36" s="671"/>
      <c r="IB36" s="671"/>
      <c r="IC36" s="671"/>
      <c r="ID36" s="671"/>
      <c r="IE36" s="671"/>
      <c r="IF36" s="671"/>
      <c r="IG36" s="671"/>
      <c r="IH36" s="671"/>
      <c r="II36" s="671"/>
      <c r="IJ36" s="671"/>
      <c r="IK36" s="671"/>
      <c r="IL36" s="671"/>
      <c r="IM36" s="671"/>
      <c r="IN36" s="671"/>
      <c r="IO36" s="671"/>
      <c r="IP36" s="671"/>
      <c r="IQ36" s="671"/>
      <c r="IR36" s="671"/>
      <c r="IS36" s="671"/>
      <c r="IT36" s="689"/>
      <c r="IU36" s="677"/>
    </row>
    <row r="37" spans="1:255" ht="22.5" x14ac:dyDescent="0.25">
      <c r="A37" s="134" t="s">
        <v>144</v>
      </c>
      <c r="B37" s="71" t="str">
        <f>'Org ab 10 TEW'!C37</f>
        <v>Zentrale Dienste</v>
      </c>
      <c r="C37" s="71" t="str">
        <f>'Org ab 10 TEW'!D37</f>
        <v>Digitalisierung - mit externer Wirkung</v>
      </c>
      <c r="D37" s="670"/>
      <c r="E37" s="681"/>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2"/>
      <c r="AR37" s="672"/>
      <c r="AS37" s="672"/>
      <c r="AT37" s="672"/>
      <c r="AU37" s="672"/>
      <c r="AV37" s="672"/>
      <c r="AW37" s="672"/>
      <c r="AX37" s="672"/>
      <c r="AY37" s="672"/>
      <c r="AZ37" s="672"/>
      <c r="BA37" s="672"/>
      <c r="BB37" s="672"/>
      <c r="BC37" s="672"/>
      <c r="BD37" s="672"/>
      <c r="BE37" s="672"/>
      <c r="BF37" s="672"/>
      <c r="BG37" s="672"/>
      <c r="BH37" s="672"/>
      <c r="BI37" s="672"/>
      <c r="BJ37" s="672"/>
      <c r="BK37" s="672"/>
      <c r="BL37" s="672"/>
      <c r="BM37" s="672"/>
      <c r="BN37" s="672"/>
      <c r="BO37" s="672"/>
      <c r="BP37" s="672"/>
      <c r="BQ37" s="672"/>
      <c r="BR37" s="672"/>
      <c r="BS37" s="672"/>
      <c r="BT37" s="672"/>
      <c r="BU37" s="672"/>
      <c r="BV37" s="672"/>
      <c r="BW37" s="672"/>
      <c r="BX37" s="672"/>
      <c r="BY37" s="672"/>
      <c r="BZ37" s="672"/>
      <c r="CA37" s="672"/>
      <c r="CB37" s="672"/>
      <c r="CC37" s="672"/>
      <c r="CD37" s="672"/>
      <c r="CE37" s="672"/>
      <c r="CF37" s="672"/>
      <c r="CG37" s="672"/>
      <c r="CH37" s="672"/>
      <c r="CI37" s="672"/>
      <c r="CJ37" s="672"/>
      <c r="CK37" s="672"/>
      <c r="CL37" s="672"/>
      <c r="CM37" s="672"/>
      <c r="CN37" s="672"/>
      <c r="CO37" s="672"/>
      <c r="CP37" s="672"/>
      <c r="CQ37" s="672"/>
      <c r="CR37" s="672"/>
      <c r="CS37" s="672"/>
      <c r="CT37" s="672"/>
      <c r="CU37" s="672"/>
      <c r="CV37" s="672"/>
      <c r="CW37" s="672"/>
      <c r="CX37" s="672"/>
      <c r="CY37" s="672"/>
      <c r="CZ37" s="672"/>
      <c r="DA37" s="672"/>
      <c r="DB37" s="672"/>
      <c r="DC37" s="672"/>
      <c r="DD37" s="672"/>
      <c r="DE37" s="672"/>
      <c r="DF37" s="672"/>
      <c r="DG37" s="672"/>
      <c r="DH37" s="672"/>
      <c r="DI37" s="672"/>
      <c r="DJ37" s="672"/>
      <c r="DK37" s="672"/>
      <c r="DL37" s="672"/>
      <c r="DM37" s="672"/>
      <c r="DN37" s="672"/>
      <c r="DO37" s="672"/>
      <c r="DP37" s="672"/>
      <c r="DQ37" s="672"/>
      <c r="DR37" s="672"/>
      <c r="DS37" s="672"/>
      <c r="DT37" s="672"/>
      <c r="DU37" s="672"/>
      <c r="DV37" s="672"/>
      <c r="DW37" s="672"/>
      <c r="DX37" s="672"/>
      <c r="DY37" s="672"/>
      <c r="DZ37" s="672"/>
      <c r="EA37" s="672"/>
      <c r="EB37" s="672"/>
      <c r="EC37" s="672"/>
      <c r="ED37" s="672"/>
      <c r="EE37" s="672"/>
      <c r="EF37" s="672"/>
      <c r="EG37" s="672"/>
      <c r="EH37" s="672"/>
      <c r="EI37" s="672"/>
      <c r="EJ37" s="672"/>
      <c r="EK37" s="672"/>
      <c r="EL37" s="672"/>
      <c r="EM37" s="672"/>
      <c r="EN37" s="672"/>
      <c r="EO37" s="672"/>
      <c r="EP37" s="672"/>
      <c r="EQ37" s="672"/>
      <c r="ER37" s="672"/>
      <c r="ES37" s="672"/>
      <c r="ET37" s="672"/>
      <c r="EU37" s="672"/>
      <c r="EV37" s="672"/>
      <c r="EW37" s="672"/>
      <c r="EX37" s="672"/>
      <c r="EY37" s="672"/>
      <c r="EZ37" s="672"/>
      <c r="FA37" s="672"/>
      <c r="FB37" s="672"/>
      <c r="FC37" s="672"/>
      <c r="FD37" s="672"/>
      <c r="FE37" s="672"/>
      <c r="FF37" s="672"/>
      <c r="FG37" s="672"/>
      <c r="FH37" s="672"/>
      <c r="FI37" s="672"/>
      <c r="FJ37" s="672"/>
      <c r="FK37" s="672"/>
      <c r="FL37" s="672"/>
      <c r="FM37" s="672"/>
      <c r="FN37" s="672"/>
      <c r="FO37" s="672"/>
      <c r="FP37" s="672"/>
      <c r="FQ37" s="672"/>
      <c r="FR37" s="672"/>
      <c r="FS37" s="672"/>
      <c r="FT37" s="672"/>
      <c r="FU37" s="672"/>
      <c r="FV37" s="672"/>
      <c r="FW37" s="672"/>
      <c r="FX37" s="672"/>
      <c r="FY37" s="672"/>
      <c r="FZ37" s="672"/>
      <c r="GA37" s="672"/>
      <c r="GB37" s="672"/>
      <c r="GC37" s="672"/>
      <c r="GD37" s="672"/>
      <c r="GE37" s="672"/>
      <c r="GF37" s="672"/>
      <c r="GG37" s="672"/>
      <c r="GH37" s="672"/>
      <c r="GI37" s="672"/>
      <c r="GJ37" s="672"/>
      <c r="GK37" s="672"/>
      <c r="GL37" s="672"/>
      <c r="GM37" s="672"/>
      <c r="GN37" s="672"/>
      <c r="GO37" s="672"/>
      <c r="GP37" s="672"/>
      <c r="GQ37" s="672"/>
      <c r="GR37" s="672"/>
      <c r="GS37" s="672"/>
      <c r="GT37" s="672"/>
      <c r="GU37" s="672"/>
      <c r="GV37" s="672"/>
      <c r="GW37" s="672"/>
      <c r="GX37" s="672"/>
      <c r="GY37" s="672"/>
      <c r="GZ37" s="672"/>
      <c r="HA37" s="672"/>
      <c r="HB37" s="672"/>
      <c r="HC37" s="672"/>
      <c r="HD37" s="672"/>
      <c r="HE37" s="672"/>
      <c r="HF37" s="672"/>
      <c r="HG37" s="672"/>
      <c r="HH37" s="672"/>
      <c r="HI37" s="672"/>
      <c r="HJ37" s="672"/>
      <c r="HK37" s="672"/>
      <c r="HL37" s="672"/>
      <c r="HM37" s="672"/>
      <c r="HN37" s="672"/>
      <c r="HO37" s="672"/>
      <c r="HP37" s="672"/>
      <c r="HQ37" s="672"/>
      <c r="HR37" s="672"/>
      <c r="HS37" s="672"/>
      <c r="HT37" s="672"/>
      <c r="HU37" s="672"/>
      <c r="HV37" s="672"/>
      <c r="HW37" s="672"/>
      <c r="HX37" s="672"/>
      <c r="HY37" s="672"/>
      <c r="HZ37" s="672"/>
      <c r="IA37" s="672"/>
      <c r="IB37" s="672"/>
      <c r="IC37" s="672"/>
      <c r="ID37" s="672"/>
      <c r="IE37" s="672"/>
      <c r="IF37" s="672"/>
      <c r="IG37" s="672"/>
      <c r="IH37" s="672"/>
      <c r="II37" s="672"/>
      <c r="IJ37" s="672"/>
      <c r="IK37" s="672"/>
      <c r="IL37" s="672"/>
      <c r="IM37" s="672"/>
      <c r="IN37" s="672"/>
      <c r="IO37" s="672"/>
      <c r="IP37" s="672"/>
      <c r="IQ37" s="672"/>
      <c r="IR37" s="672"/>
      <c r="IS37" s="672"/>
      <c r="IT37" s="690"/>
      <c r="IU37" s="677"/>
    </row>
    <row r="38" spans="1:255" ht="22.5" x14ac:dyDescent="0.25">
      <c r="A38" s="134" t="s">
        <v>145</v>
      </c>
      <c r="B38" s="71" t="str">
        <f>'Org ab 10 TEW'!C38</f>
        <v>Zentrale Dienste</v>
      </c>
      <c r="C38" s="71" t="str">
        <f>'Org ab 10 TEW'!D38</f>
        <v>IT-Betreuung (ohne Serveradministration)</v>
      </c>
      <c r="D38" s="668" t="str">
        <f>'Org ab 10 TEW'!E38</f>
        <v>1,00 VZÄ je 75 Clients</v>
      </c>
      <c r="E38" s="680">
        <v>0</v>
      </c>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671"/>
      <c r="AW38" s="671"/>
      <c r="AX38" s="671"/>
      <c r="AY38" s="671"/>
      <c r="AZ38" s="671"/>
      <c r="BA38" s="671"/>
      <c r="BB38" s="671"/>
      <c r="BC38" s="671"/>
      <c r="BD38" s="671"/>
      <c r="BE38" s="671"/>
      <c r="BF38" s="671"/>
      <c r="BG38" s="671"/>
      <c r="BH38" s="671"/>
      <c r="BI38" s="671"/>
      <c r="BJ38" s="671"/>
      <c r="BK38" s="671"/>
      <c r="BL38" s="671"/>
      <c r="BM38" s="671"/>
      <c r="BN38" s="671"/>
      <c r="BO38" s="671"/>
      <c r="BP38" s="671"/>
      <c r="BQ38" s="671"/>
      <c r="BR38" s="671"/>
      <c r="BS38" s="671"/>
      <c r="BT38" s="671"/>
      <c r="BU38" s="671"/>
      <c r="BV38" s="671"/>
      <c r="BW38" s="671"/>
      <c r="BX38" s="671"/>
      <c r="BY38" s="671"/>
      <c r="BZ38" s="671"/>
      <c r="CA38" s="671"/>
      <c r="CB38" s="671"/>
      <c r="CC38" s="671"/>
      <c r="CD38" s="671"/>
      <c r="CE38" s="671"/>
      <c r="CF38" s="671"/>
      <c r="CG38" s="671"/>
      <c r="CH38" s="671"/>
      <c r="CI38" s="671"/>
      <c r="CJ38" s="671"/>
      <c r="CK38" s="671"/>
      <c r="CL38" s="671"/>
      <c r="CM38" s="671"/>
      <c r="CN38" s="671"/>
      <c r="CO38" s="671"/>
      <c r="CP38" s="671"/>
      <c r="CQ38" s="671"/>
      <c r="CR38" s="671"/>
      <c r="CS38" s="671"/>
      <c r="CT38" s="671"/>
      <c r="CU38" s="671"/>
      <c r="CV38" s="671"/>
      <c r="CW38" s="671"/>
      <c r="CX38" s="671"/>
      <c r="CY38" s="671"/>
      <c r="CZ38" s="671"/>
      <c r="DA38" s="671"/>
      <c r="DB38" s="671"/>
      <c r="DC38" s="671"/>
      <c r="DD38" s="671"/>
      <c r="DE38" s="671"/>
      <c r="DF38" s="671"/>
      <c r="DG38" s="671"/>
      <c r="DH38" s="671"/>
      <c r="DI38" s="671"/>
      <c r="DJ38" s="671"/>
      <c r="DK38" s="671"/>
      <c r="DL38" s="671"/>
      <c r="DM38" s="671"/>
      <c r="DN38" s="671"/>
      <c r="DO38" s="671"/>
      <c r="DP38" s="671"/>
      <c r="DQ38" s="671"/>
      <c r="DR38" s="671"/>
      <c r="DS38" s="671"/>
      <c r="DT38" s="671"/>
      <c r="DU38" s="671"/>
      <c r="DV38" s="671"/>
      <c r="DW38" s="671"/>
      <c r="DX38" s="671"/>
      <c r="DY38" s="671"/>
      <c r="DZ38" s="671"/>
      <c r="EA38" s="671"/>
      <c r="EB38" s="671"/>
      <c r="EC38" s="671"/>
      <c r="ED38" s="671"/>
      <c r="EE38" s="671"/>
      <c r="EF38" s="671"/>
      <c r="EG38" s="671"/>
      <c r="EH38" s="671"/>
      <c r="EI38" s="671"/>
      <c r="EJ38" s="671"/>
      <c r="EK38" s="671"/>
      <c r="EL38" s="671"/>
      <c r="EM38" s="671"/>
      <c r="EN38" s="671"/>
      <c r="EO38" s="671"/>
      <c r="EP38" s="671"/>
      <c r="EQ38" s="671"/>
      <c r="ER38" s="671"/>
      <c r="ES38" s="671"/>
      <c r="ET38" s="671"/>
      <c r="EU38" s="671"/>
      <c r="EV38" s="671"/>
      <c r="EW38" s="671"/>
      <c r="EX38" s="671"/>
      <c r="EY38" s="671"/>
      <c r="EZ38" s="671"/>
      <c r="FA38" s="671"/>
      <c r="FB38" s="671"/>
      <c r="FC38" s="671"/>
      <c r="FD38" s="671"/>
      <c r="FE38" s="671"/>
      <c r="FF38" s="671"/>
      <c r="FG38" s="671"/>
      <c r="FH38" s="671"/>
      <c r="FI38" s="671"/>
      <c r="FJ38" s="671"/>
      <c r="FK38" s="671"/>
      <c r="FL38" s="671"/>
      <c r="FM38" s="671"/>
      <c r="FN38" s="671"/>
      <c r="FO38" s="671"/>
      <c r="FP38" s="671"/>
      <c r="FQ38" s="671"/>
      <c r="FR38" s="671"/>
      <c r="FS38" s="671"/>
      <c r="FT38" s="671"/>
      <c r="FU38" s="671"/>
      <c r="FV38" s="671"/>
      <c r="FW38" s="671"/>
      <c r="FX38" s="671"/>
      <c r="FY38" s="671"/>
      <c r="FZ38" s="671"/>
      <c r="GA38" s="671"/>
      <c r="GB38" s="671"/>
      <c r="GC38" s="671"/>
      <c r="GD38" s="671"/>
      <c r="GE38" s="671"/>
      <c r="GF38" s="671"/>
      <c r="GG38" s="671"/>
      <c r="GH38" s="671"/>
      <c r="GI38" s="671"/>
      <c r="GJ38" s="671"/>
      <c r="GK38" s="671"/>
      <c r="GL38" s="671"/>
      <c r="GM38" s="671"/>
      <c r="GN38" s="671"/>
      <c r="GO38" s="671"/>
      <c r="GP38" s="671"/>
      <c r="GQ38" s="671"/>
      <c r="GR38" s="671"/>
      <c r="GS38" s="671"/>
      <c r="GT38" s="671"/>
      <c r="GU38" s="671"/>
      <c r="GV38" s="671"/>
      <c r="GW38" s="671"/>
      <c r="GX38" s="671"/>
      <c r="GY38" s="671"/>
      <c r="GZ38" s="671"/>
      <c r="HA38" s="671"/>
      <c r="HB38" s="671"/>
      <c r="HC38" s="671"/>
      <c r="HD38" s="671"/>
      <c r="HE38" s="671"/>
      <c r="HF38" s="671"/>
      <c r="HG38" s="671"/>
      <c r="HH38" s="671"/>
      <c r="HI38" s="671"/>
      <c r="HJ38" s="671"/>
      <c r="HK38" s="671"/>
      <c r="HL38" s="671"/>
      <c r="HM38" s="671"/>
      <c r="HN38" s="671"/>
      <c r="HO38" s="671"/>
      <c r="HP38" s="671"/>
      <c r="HQ38" s="671"/>
      <c r="HR38" s="671"/>
      <c r="HS38" s="671"/>
      <c r="HT38" s="671"/>
      <c r="HU38" s="671"/>
      <c r="HV38" s="671"/>
      <c r="HW38" s="671"/>
      <c r="HX38" s="671"/>
      <c r="HY38" s="671"/>
      <c r="HZ38" s="671"/>
      <c r="IA38" s="671"/>
      <c r="IB38" s="671"/>
      <c r="IC38" s="671"/>
      <c r="ID38" s="671"/>
      <c r="IE38" s="671"/>
      <c r="IF38" s="671"/>
      <c r="IG38" s="671"/>
      <c r="IH38" s="671"/>
      <c r="II38" s="671"/>
      <c r="IJ38" s="671"/>
      <c r="IK38" s="671"/>
      <c r="IL38" s="671"/>
      <c r="IM38" s="671"/>
      <c r="IN38" s="671"/>
      <c r="IO38" s="671"/>
      <c r="IP38" s="671"/>
      <c r="IQ38" s="671"/>
      <c r="IR38" s="671"/>
      <c r="IS38" s="671"/>
      <c r="IT38" s="689"/>
      <c r="IU38" s="677"/>
    </row>
    <row r="39" spans="1:255" x14ac:dyDescent="0.25">
      <c r="A39" s="134" t="s">
        <v>146</v>
      </c>
      <c r="B39" s="71" t="str">
        <f>'Org ab 10 TEW'!C39</f>
        <v>Zentrale Dienste</v>
      </c>
      <c r="C39" s="71" t="str">
        <f>'Org ab 10 TEW'!D39</f>
        <v>Administration (IT)</v>
      </c>
      <c r="D39" s="670"/>
      <c r="E39" s="681"/>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2"/>
      <c r="AO39" s="672"/>
      <c r="AP39" s="672"/>
      <c r="AQ39" s="672"/>
      <c r="AR39" s="672"/>
      <c r="AS39" s="672"/>
      <c r="AT39" s="672"/>
      <c r="AU39" s="672"/>
      <c r="AV39" s="672"/>
      <c r="AW39" s="672"/>
      <c r="AX39" s="672"/>
      <c r="AY39" s="672"/>
      <c r="AZ39" s="672"/>
      <c r="BA39" s="672"/>
      <c r="BB39" s="672"/>
      <c r="BC39" s="672"/>
      <c r="BD39" s="672"/>
      <c r="BE39" s="672"/>
      <c r="BF39" s="672"/>
      <c r="BG39" s="672"/>
      <c r="BH39" s="672"/>
      <c r="BI39" s="672"/>
      <c r="BJ39" s="672"/>
      <c r="BK39" s="672"/>
      <c r="BL39" s="672"/>
      <c r="BM39" s="672"/>
      <c r="BN39" s="672"/>
      <c r="BO39" s="672"/>
      <c r="BP39" s="672"/>
      <c r="BQ39" s="672"/>
      <c r="BR39" s="672"/>
      <c r="BS39" s="672"/>
      <c r="BT39" s="672"/>
      <c r="BU39" s="672"/>
      <c r="BV39" s="672"/>
      <c r="BW39" s="672"/>
      <c r="BX39" s="672"/>
      <c r="BY39" s="672"/>
      <c r="BZ39" s="672"/>
      <c r="CA39" s="672"/>
      <c r="CB39" s="672"/>
      <c r="CC39" s="672"/>
      <c r="CD39" s="672"/>
      <c r="CE39" s="672"/>
      <c r="CF39" s="672"/>
      <c r="CG39" s="672"/>
      <c r="CH39" s="672"/>
      <c r="CI39" s="672"/>
      <c r="CJ39" s="672"/>
      <c r="CK39" s="672"/>
      <c r="CL39" s="672"/>
      <c r="CM39" s="672"/>
      <c r="CN39" s="672"/>
      <c r="CO39" s="672"/>
      <c r="CP39" s="672"/>
      <c r="CQ39" s="672"/>
      <c r="CR39" s="672"/>
      <c r="CS39" s="672"/>
      <c r="CT39" s="672"/>
      <c r="CU39" s="672"/>
      <c r="CV39" s="672"/>
      <c r="CW39" s="672"/>
      <c r="CX39" s="672"/>
      <c r="CY39" s="672"/>
      <c r="CZ39" s="672"/>
      <c r="DA39" s="672"/>
      <c r="DB39" s="672"/>
      <c r="DC39" s="672"/>
      <c r="DD39" s="672"/>
      <c r="DE39" s="672"/>
      <c r="DF39" s="672"/>
      <c r="DG39" s="672"/>
      <c r="DH39" s="672"/>
      <c r="DI39" s="672"/>
      <c r="DJ39" s="672"/>
      <c r="DK39" s="672"/>
      <c r="DL39" s="672"/>
      <c r="DM39" s="672"/>
      <c r="DN39" s="672"/>
      <c r="DO39" s="672"/>
      <c r="DP39" s="672"/>
      <c r="DQ39" s="672"/>
      <c r="DR39" s="672"/>
      <c r="DS39" s="672"/>
      <c r="DT39" s="672"/>
      <c r="DU39" s="672"/>
      <c r="DV39" s="672"/>
      <c r="DW39" s="672"/>
      <c r="DX39" s="672"/>
      <c r="DY39" s="672"/>
      <c r="DZ39" s="672"/>
      <c r="EA39" s="672"/>
      <c r="EB39" s="672"/>
      <c r="EC39" s="672"/>
      <c r="ED39" s="672"/>
      <c r="EE39" s="672"/>
      <c r="EF39" s="672"/>
      <c r="EG39" s="672"/>
      <c r="EH39" s="672"/>
      <c r="EI39" s="672"/>
      <c r="EJ39" s="672"/>
      <c r="EK39" s="672"/>
      <c r="EL39" s="672"/>
      <c r="EM39" s="672"/>
      <c r="EN39" s="672"/>
      <c r="EO39" s="672"/>
      <c r="EP39" s="672"/>
      <c r="EQ39" s="672"/>
      <c r="ER39" s="672"/>
      <c r="ES39" s="672"/>
      <c r="ET39" s="672"/>
      <c r="EU39" s="672"/>
      <c r="EV39" s="672"/>
      <c r="EW39" s="672"/>
      <c r="EX39" s="672"/>
      <c r="EY39" s="672"/>
      <c r="EZ39" s="672"/>
      <c r="FA39" s="672"/>
      <c r="FB39" s="672"/>
      <c r="FC39" s="672"/>
      <c r="FD39" s="672"/>
      <c r="FE39" s="672"/>
      <c r="FF39" s="672"/>
      <c r="FG39" s="672"/>
      <c r="FH39" s="672"/>
      <c r="FI39" s="672"/>
      <c r="FJ39" s="672"/>
      <c r="FK39" s="672"/>
      <c r="FL39" s="672"/>
      <c r="FM39" s="672"/>
      <c r="FN39" s="672"/>
      <c r="FO39" s="672"/>
      <c r="FP39" s="672"/>
      <c r="FQ39" s="672"/>
      <c r="FR39" s="672"/>
      <c r="FS39" s="672"/>
      <c r="FT39" s="672"/>
      <c r="FU39" s="672"/>
      <c r="FV39" s="672"/>
      <c r="FW39" s="672"/>
      <c r="FX39" s="672"/>
      <c r="FY39" s="672"/>
      <c r="FZ39" s="672"/>
      <c r="GA39" s="672"/>
      <c r="GB39" s="672"/>
      <c r="GC39" s="672"/>
      <c r="GD39" s="672"/>
      <c r="GE39" s="672"/>
      <c r="GF39" s="672"/>
      <c r="GG39" s="672"/>
      <c r="GH39" s="672"/>
      <c r="GI39" s="672"/>
      <c r="GJ39" s="672"/>
      <c r="GK39" s="672"/>
      <c r="GL39" s="672"/>
      <c r="GM39" s="672"/>
      <c r="GN39" s="672"/>
      <c r="GO39" s="672"/>
      <c r="GP39" s="672"/>
      <c r="GQ39" s="672"/>
      <c r="GR39" s="672"/>
      <c r="GS39" s="672"/>
      <c r="GT39" s="672"/>
      <c r="GU39" s="672"/>
      <c r="GV39" s="672"/>
      <c r="GW39" s="672"/>
      <c r="GX39" s="672"/>
      <c r="GY39" s="672"/>
      <c r="GZ39" s="672"/>
      <c r="HA39" s="672"/>
      <c r="HB39" s="672"/>
      <c r="HC39" s="672"/>
      <c r="HD39" s="672"/>
      <c r="HE39" s="672"/>
      <c r="HF39" s="672"/>
      <c r="HG39" s="672"/>
      <c r="HH39" s="672"/>
      <c r="HI39" s="672"/>
      <c r="HJ39" s="672"/>
      <c r="HK39" s="672"/>
      <c r="HL39" s="672"/>
      <c r="HM39" s="672"/>
      <c r="HN39" s="672"/>
      <c r="HO39" s="672"/>
      <c r="HP39" s="672"/>
      <c r="HQ39" s="672"/>
      <c r="HR39" s="672"/>
      <c r="HS39" s="672"/>
      <c r="HT39" s="672"/>
      <c r="HU39" s="672"/>
      <c r="HV39" s="672"/>
      <c r="HW39" s="672"/>
      <c r="HX39" s="672"/>
      <c r="HY39" s="672"/>
      <c r="HZ39" s="672"/>
      <c r="IA39" s="672"/>
      <c r="IB39" s="672"/>
      <c r="IC39" s="672"/>
      <c r="ID39" s="672"/>
      <c r="IE39" s="672"/>
      <c r="IF39" s="672"/>
      <c r="IG39" s="672"/>
      <c r="IH39" s="672"/>
      <c r="II39" s="672"/>
      <c r="IJ39" s="672"/>
      <c r="IK39" s="672"/>
      <c r="IL39" s="672"/>
      <c r="IM39" s="672"/>
      <c r="IN39" s="672"/>
      <c r="IO39" s="672"/>
      <c r="IP39" s="672"/>
      <c r="IQ39" s="672"/>
      <c r="IR39" s="672"/>
      <c r="IS39" s="672"/>
      <c r="IT39" s="690"/>
      <c r="IU39" s="677"/>
    </row>
    <row r="40" spans="1:255" ht="22.5" x14ac:dyDescent="0.25">
      <c r="A40" s="240" t="s">
        <v>147</v>
      </c>
      <c r="B40" s="71" t="str">
        <f>'Org ab 10 TEW'!C40</f>
        <v>Zentrale Dienste</v>
      </c>
      <c r="C40" s="71" t="str">
        <f>'Org ab 10 TEW'!D40</f>
        <v>Arbeitsschutz/ Arbeitsmedizin</v>
      </c>
      <c r="D40" s="71" t="str">
        <f>'Org ab 10 TEW'!E40</f>
        <v>0,10 VZÄ je 80 Mitarbeiter</v>
      </c>
      <c r="E40" s="395">
        <f t="shared" ref="E40:E45" si="3">SUM(F40:IU40)</f>
        <v>0</v>
      </c>
      <c r="F40" s="402"/>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2"/>
      <c r="BG40" s="402"/>
      <c r="BH40" s="402"/>
      <c r="BI40" s="402"/>
      <c r="BJ40" s="402"/>
      <c r="BK40" s="402"/>
      <c r="BL40" s="402"/>
      <c r="BM40" s="402"/>
      <c r="BN40" s="402"/>
      <c r="BO40" s="402"/>
      <c r="BP40" s="402"/>
      <c r="BQ40" s="402"/>
      <c r="BR40" s="402"/>
      <c r="BS40" s="402"/>
      <c r="BT40" s="402"/>
      <c r="BU40" s="402"/>
      <c r="BV40" s="402"/>
      <c r="BW40" s="402"/>
      <c r="BX40" s="402"/>
      <c r="BY40" s="402"/>
      <c r="BZ40" s="402"/>
      <c r="CA40" s="402"/>
      <c r="CB40" s="402"/>
      <c r="CC40" s="402"/>
      <c r="CD40" s="402"/>
      <c r="CE40" s="402"/>
      <c r="CF40" s="402"/>
      <c r="CG40" s="402"/>
      <c r="CH40" s="402"/>
      <c r="CI40" s="402"/>
      <c r="CJ40" s="402"/>
      <c r="CK40" s="402"/>
      <c r="CL40" s="402"/>
      <c r="CM40" s="402"/>
      <c r="CN40" s="402"/>
      <c r="CO40" s="402"/>
      <c r="CP40" s="402"/>
      <c r="CQ40" s="402"/>
      <c r="CR40" s="402"/>
      <c r="CS40" s="402"/>
      <c r="CT40" s="402"/>
      <c r="CU40" s="402"/>
      <c r="CV40" s="402"/>
      <c r="CW40" s="402"/>
      <c r="CX40" s="402"/>
      <c r="CY40" s="402"/>
      <c r="CZ40" s="402"/>
      <c r="DA40" s="402"/>
      <c r="DB40" s="402"/>
      <c r="DC40" s="402"/>
      <c r="DD40" s="402"/>
      <c r="DE40" s="402"/>
      <c r="DF40" s="402"/>
      <c r="DG40" s="402"/>
      <c r="DH40" s="402"/>
      <c r="DI40" s="402"/>
      <c r="DJ40" s="402"/>
      <c r="DK40" s="402"/>
      <c r="DL40" s="402"/>
      <c r="DM40" s="402"/>
      <c r="DN40" s="402"/>
      <c r="DO40" s="402"/>
      <c r="DP40" s="402"/>
      <c r="DQ40" s="402"/>
      <c r="DR40" s="402"/>
      <c r="DS40" s="402"/>
      <c r="DT40" s="402"/>
      <c r="DU40" s="402"/>
      <c r="DV40" s="402"/>
      <c r="DW40" s="402"/>
      <c r="DX40" s="402"/>
      <c r="DY40" s="402"/>
      <c r="DZ40" s="402"/>
      <c r="EA40" s="402"/>
      <c r="EB40" s="402"/>
      <c r="EC40" s="402"/>
      <c r="ED40" s="402"/>
      <c r="EE40" s="402"/>
      <c r="EF40" s="402"/>
      <c r="EG40" s="402"/>
      <c r="EH40" s="402"/>
      <c r="EI40" s="402"/>
      <c r="EJ40" s="402"/>
      <c r="EK40" s="402"/>
      <c r="EL40" s="402"/>
      <c r="EM40" s="402"/>
      <c r="EN40" s="402"/>
      <c r="EO40" s="402"/>
      <c r="EP40" s="402"/>
      <c r="EQ40" s="402"/>
      <c r="ER40" s="402"/>
      <c r="ES40" s="402"/>
      <c r="ET40" s="402"/>
      <c r="EU40" s="402"/>
      <c r="EV40" s="402"/>
      <c r="EW40" s="402"/>
      <c r="EX40" s="402"/>
      <c r="EY40" s="402"/>
      <c r="EZ40" s="402"/>
      <c r="FA40" s="402"/>
      <c r="FB40" s="402"/>
      <c r="FC40" s="402"/>
      <c r="FD40" s="402"/>
      <c r="FE40" s="402"/>
      <c r="FF40" s="402"/>
      <c r="FG40" s="402"/>
      <c r="FH40" s="402"/>
      <c r="FI40" s="402"/>
      <c r="FJ40" s="402"/>
      <c r="FK40" s="402"/>
      <c r="FL40" s="402"/>
      <c r="FM40" s="402"/>
      <c r="FN40" s="402"/>
      <c r="FO40" s="402"/>
      <c r="FP40" s="402"/>
      <c r="FQ40" s="402"/>
      <c r="FR40" s="402"/>
      <c r="FS40" s="402"/>
      <c r="FT40" s="402"/>
      <c r="FU40" s="402"/>
      <c r="FV40" s="402"/>
      <c r="FW40" s="402"/>
      <c r="FX40" s="402"/>
      <c r="FY40" s="402"/>
      <c r="FZ40" s="402"/>
      <c r="GA40" s="402"/>
      <c r="GB40" s="402"/>
      <c r="GC40" s="402"/>
      <c r="GD40" s="402"/>
      <c r="GE40" s="402"/>
      <c r="GF40" s="402"/>
      <c r="GG40" s="402"/>
      <c r="GH40" s="402"/>
      <c r="GI40" s="402"/>
      <c r="GJ40" s="402"/>
      <c r="GK40" s="402"/>
      <c r="GL40" s="402"/>
      <c r="GM40" s="402"/>
      <c r="GN40" s="402"/>
      <c r="GO40" s="402"/>
      <c r="GP40" s="402"/>
      <c r="GQ40" s="402"/>
      <c r="GR40" s="402"/>
      <c r="GS40" s="402"/>
      <c r="GT40" s="402"/>
      <c r="GU40" s="402"/>
      <c r="GV40" s="402"/>
      <c r="GW40" s="402"/>
      <c r="GX40" s="402"/>
      <c r="GY40" s="402"/>
      <c r="GZ40" s="402"/>
      <c r="HA40" s="402"/>
      <c r="HB40" s="402"/>
      <c r="HC40" s="402"/>
      <c r="HD40" s="402"/>
      <c r="HE40" s="402"/>
      <c r="HF40" s="402"/>
      <c r="HG40" s="402"/>
      <c r="HH40" s="402"/>
      <c r="HI40" s="402"/>
      <c r="HJ40" s="402"/>
      <c r="HK40" s="402"/>
      <c r="HL40" s="402"/>
      <c r="HM40" s="402"/>
      <c r="HN40" s="402"/>
      <c r="HO40" s="402"/>
      <c r="HP40" s="402"/>
      <c r="HQ40" s="402"/>
      <c r="HR40" s="402"/>
      <c r="HS40" s="402"/>
      <c r="HT40" s="402"/>
      <c r="HU40" s="402"/>
      <c r="HV40" s="402"/>
      <c r="HW40" s="402"/>
      <c r="HX40" s="402"/>
      <c r="HY40" s="402"/>
      <c r="HZ40" s="402"/>
      <c r="IA40" s="402"/>
      <c r="IB40" s="402"/>
      <c r="IC40" s="402"/>
      <c r="ID40" s="402"/>
      <c r="IE40" s="402"/>
      <c r="IF40" s="402"/>
      <c r="IG40" s="402"/>
      <c r="IH40" s="402"/>
      <c r="II40" s="402"/>
      <c r="IJ40" s="402"/>
      <c r="IK40" s="402"/>
      <c r="IL40" s="402"/>
      <c r="IM40" s="402"/>
      <c r="IN40" s="402"/>
      <c r="IO40" s="402"/>
      <c r="IP40" s="402"/>
      <c r="IQ40" s="402"/>
      <c r="IR40" s="402"/>
      <c r="IS40" s="402"/>
      <c r="IT40" s="445"/>
      <c r="IU40" s="402"/>
    </row>
    <row r="41" spans="1:255" ht="33.75" x14ac:dyDescent="0.25">
      <c r="A41" s="134" t="s">
        <v>148</v>
      </c>
      <c r="B41" s="71" t="str">
        <f>'Org ab 10 TEW'!C41</f>
        <v>Zentrale Dienste</v>
      </c>
      <c r="C41" s="71" t="str">
        <f>'Org ab 10 TEW'!D41</f>
        <v>Vergaben (VOB, VOL, freiberufliche Leistungen, sonstige)</v>
      </c>
      <c r="D41" s="71" t="str">
        <f>'Org ab 10 TEW'!E41</f>
        <v>0,90 VZÄ Grundbedarf zzgl. 0,50 VZÄ je 90 Vergabeverfahren</v>
      </c>
      <c r="E41" s="395">
        <f t="shared" si="3"/>
        <v>0</v>
      </c>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402"/>
      <c r="AZ41" s="402"/>
      <c r="BA41" s="402"/>
      <c r="BB41" s="402"/>
      <c r="BC41" s="402"/>
      <c r="BD41" s="402"/>
      <c r="BE41" s="402"/>
      <c r="BF41" s="402"/>
      <c r="BG41" s="402"/>
      <c r="BH41" s="402"/>
      <c r="BI41" s="402"/>
      <c r="BJ41" s="402"/>
      <c r="BK41" s="402"/>
      <c r="BL41" s="402"/>
      <c r="BM41" s="402"/>
      <c r="BN41" s="402"/>
      <c r="BO41" s="402"/>
      <c r="BP41" s="402"/>
      <c r="BQ41" s="402"/>
      <c r="BR41" s="402"/>
      <c r="BS41" s="402"/>
      <c r="BT41" s="402"/>
      <c r="BU41" s="402"/>
      <c r="BV41" s="402"/>
      <c r="BW41" s="402"/>
      <c r="BX41" s="402"/>
      <c r="BY41" s="402"/>
      <c r="BZ41" s="402"/>
      <c r="CA41" s="402"/>
      <c r="CB41" s="402"/>
      <c r="CC41" s="402"/>
      <c r="CD41" s="402"/>
      <c r="CE41" s="402"/>
      <c r="CF41" s="402"/>
      <c r="CG41" s="402"/>
      <c r="CH41" s="402"/>
      <c r="CI41" s="402"/>
      <c r="CJ41" s="402"/>
      <c r="CK41" s="402"/>
      <c r="CL41" s="402"/>
      <c r="CM41" s="402"/>
      <c r="CN41" s="402"/>
      <c r="CO41" s="402"/>
      <c r="CP41" s="402"/>
      <c r="CQ41" s="402"/>
      <c r="CR41" s="402"/>
      <c r="CS41" s="402"/>
      <c r="CT41" s="402"/>
      <c r="CU41" s="402"/>
      <c r="CV41" s="402"/>
      <c r="CW41" s="402"/>
      <c r="CX41" s="402"/>
      <c r="CY41" s="402"/>
      <c r="CZ41" s="402"/>
      <c r="DA41" s="402"/>
      <c r="DB41" s="402"/>
      <c r="DC41" s="402"/>
      <c r="DD41" s="402"/>
      <c r="DE41" s="402"/>
      <c r="DF41" s="402"/>
      <c r="DG41" s="402"/>
      <c r="DH41" s="402"/>
      <c r="DI41" s="402"/>
      <c r="DJ41" s="402"/>
      <c r="DK41" s="402"/>
      <c r="DL41" s="402"/>
      <c r="DM41" s="402"/>
      <c r="DN41" s="402"/>
      <c r="DO41" s="402"/>
      <c r="DP41" s="402"/>
      <c r="DQ41" s="402"/>
      <c r="DR41" s="402"/>
      <c r="DS41" s="402"/>
      <c r="DT41" s="402"/>
      <c r="DU41" s="402"/>
      <c r="DV41" s="402"/>
      <c r="DW41" s="402"/>
      <c r="DX41" s="402"/>
      <c r="DY41" s="402"/>
      <c r="DZ41" s="402"/>
      <c r="EA41" s="402"/>
      <c r="EB41" s="402"/>
      <c r="EC41" s="402"/>
      <c r="ED41" s="402"/>
      <c r="EE41" s="402"/>
      <c r="EF41" s="402"/>
      <c r="EG41" s="402"/>
      <c r="EH41" s="402"/>
      <c r="EI41" s="402"/>
      <c r="EJ41" s="402"/>
      <c r="EK41" s="402"/>
      <c r="EL41" s="402"/>
      <c r="EM41" s="402"/>
      <c r="EN41" s="402"/>
      <c r="EO41" s="402"/>
      <c r="EP41" s="402"/>
      <c r="EQ41" s="402"/>
      <c r="ER41" s="402"/>
      <c r="ES41" s="402"/>
      <c r="ET41" s="402"/>
      <c r="EU41" s="402"/>
      <c r="EV41" s="402"/>
      <c r="EW41" s="402"/>
      <c r="EX41" s="402"/>
      <c r="EY41" s="402"/>
      <c r="EZ41" s="402"/>
      <c r="FA41" s="402"/>
      <c r="FB41" s="402"/>
      <c r="FC41" s="402"/>
      <c r="FD41" s="402"/>
      <c r="FE41" s="402"/>
      <c r="FF41" s="402"/>
      <c r="FG41" s="402"/>
      <c r="FH41" s="402"/>
      <c r="FI41" s="402"/>
      <c r="FJ41" s="402"/>
      <c r="FK41" s="402"/>
      <c r="FL41" s="402"/>
      <c r="FM41" s="402"/>
      <c r="FN41" s="402"/>
      <c r="FO41" s="402"/>
      <c r="FP41" s="402"/>
      <c r="FQ41" s="402"/>
      <c r="FR41" s="402"/>
      <c r="FS41" s="402"/>
      <c r="FT41" s="402"/>
      <c r="FU41" s="402"/>
      <c r="FV41" s="402"/>
      <c r="FW41" s="402"/>
      <c r="FX41" s="402"/>
      <c r="FY41" s="402"/>
      <c r="FZ41" s="402"/>
      <c r="GA41" s="402"/>
      <c r="GB41" s="402"/>
      <c r="GC41" s="402"/>
      <c r="GD41" s="402"/>
      <c r="GE41" s="402"/>
      <c r="GF41" s="402"/>
      <c r="GG41" s="402"/>
      <c r="GH41" s="402"/>
      <c r="GI41" s="402"/>
      <c r="GJ41" s="402"/>
      <c r="GK41" s="402"/>
      <c r="GL41" s="402"/>
      <c r="GM41" s="402"/>
      <c r="GN41" s="402"/>
      <c r="GO41" s="402"/>
      <c r="GP41" s="402"/>
      <c r="GQ41" s="402"/>
      <c r="GR41" s="402"/>
      <c r="GS41" s="402"/>
      <c r="GT41" s="402"/>
      <c r="GU41" s="402"/>
      <c r="GV41" s="402"/>
      <c r="GW41" s="402"/>
      <c r="GX41" s="402"/>
      <c r="GY41" s="402"/>
      <c r="GZ41" s="402"/>
      <c r="HA41" s="402"/>
      <c r="HB41" s="402"/>
      <c r="HC41" s="402"/>
      <c r="HD41" s="402"/>
      <c r="HE41" s="402"/>
      <c r="HF41" s="402"/>
      <c r="HG41" s="402"/>
      <c r="HH41" s="402"/>
      <c r="HI41" s="402"/>
      <c r="HJ41" s="402"/>
      <c r="HK41" s="402"/>
      <c r="HL41" s="402"/>
      <c r="HM41" s="402"/>
      <c r="HN41" s="402"/>
      <c r="HO41" s="402"/>
      <c r="HP41" s="402"/>
      <c r="HQ41" s="402"/>
      <c r="HR41" s="402"/>
      <c r="HS41" s="402"/>
      <c r="HT41" s="402"/>
      <c r="HU41" s="402"/>
      <c r="HV41" s="402"/>
      <c r="HW41" s="402"/>
      <c r="HX41" s="402"/>
      <c r="HY41" s="402"/>
      <c r="HZ41" s="402"/>
      <c r="IA41" s="402"/>
      <c r="IB41" s="402"/>
      <c r="IC41" s="402"/>
      <c r="ID41" s="402"/>
      <c r="IE41" s="402"/>
      <c r="IF41" s="402"/>
      <c r="IG41" s="402"/>
      <c r="IH41" s="402"/>
      <c r="II41" s="402"/>
      <c r="IJ41" s="402"/>
      <c r="IK41" s="402"/>
      <c r="IL41" s="402"/>
      <c r="IM41" s="402"/>
      <c r="IN41" s="402"/>
      <c r="IO41" s="402"/>
      <c r="IP41" s="402"/>
      <c r="IQ41" s="402"/>
      <c r="IR41" s="402"/>
      <c r="IS41" s="402"/>
      <c r="IT41" s="445"/>
      <c r="IU41" s="402"/>
    </row>
    <row r="42" spans="1:255" ht="33.75" x14ac:dyDescent="0.25">
      <c r="A42" s="240" t="s">
        <v>149</v>
      </c>
      <c r="B42" s="71" t="str">
        <f>'Org ab 10 TEW'!C42</f>
        <v>Zentrale Dienste</v>
      </c>
      <c r="C42" s="71" t="str">
        <f>'Org ab 10 TEW'!D42</f>
        <v>Versicherungswesen</v>
      </c>
      <c r="D42" s="71" t="str">
        <f>'Org ab 10 TEW'!E42</f>
        <v>0,25 VZÄ Grundbedarf zzgl. 0,50 VZÄ je 245 Versicherungsfälle</v>
      </c>
      <c r="E42" s="395">
        <f t="shared" si="3"/>
        <v>0</v>
      </c>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2"/>
      <c r="BE42" s="402"/>
      <c r="BF42" s="402"/>
      <c r="BG42" s="402"/>
      <c r="BH42" s="402"/>
      <c r="BI42" s="402"/>
      <c r="BJ42" s="402"/>
      <c r="BK42" s="402"/>
      <c r="BL42" s="402"/>
      <c r="BM42" s="402"/>
      <c r="BN42" s="402"/>
      <c r="BO42" s="402"/>
      <c r="BP42" s="402"/>
      <c r="BQ42" s="402"/>
      <c r="BR42" s="402"/>
      <c r="BS42" s="402"/>
      <c r="BT42" s="402"/>
      <c r="BU42" s="402"/>
      <c r="BV42" s="402"/>
      <c r="BW42" s="402"/>
      <c r="BX42" s="402"/>
      <c r="BY42" s="402"/>
      <c r="BZ42" s="402"/>
      <c r="CA42" s="402"/>
      <c r="CB42" s="402"/>
      <c r="CC42" s="402"/>
      <c r="CD42" s="402"/>
      <c r="CE42" s="402"/>
      <c r="CF42" s="402"/>
      <c r="CG42" s="402"/>
      <c r="CH42" s="402"/>
      <c r="CI42" s="402"/>
      <c r="CJ42" s="402"/>
      <c r="CK42" s="402"/>
      <c r="CL42" s="402"/>
      <c r="CM42" s="402"/>
      <c r="CN42" s="402"/>
      <c r="CO42" s="402"/>
      <c r="CP42" s="402"/>
      <c r="CQ42" s="402"/>
      <c r="CR42" s="402"/>
      <c r="CS42" s="402"/>
      <c r="CT42" s="402"/>
      <c r="CU42" s="402"/>
      <c r="CV42" s="402"/>
      <c r="CW42" s="402"/>
      <c r="CX42" s="402"/>
      <c r="CY42" s="402"/>
      <c r="CZ42" s="402"/>
      <c r="DA42" s="402"/>
      <c r="DB42" s="402"/>
      <c r="DC42" s="402"/>
      <c r="DD42" s="402"/>
      <c r="DE42" s="402"/>
      <c r="DF42" s="402"/>
      <c r="DG42" s="402"/>
      <c r="DH42" s="402"/>
      <c r="DI42" s="402"/>
      <c r="DJ42" s="402"/>
      <c r="DK42" s="402"/>
      <c r="DL42" s="402"/>
      <c r="DM42" s="402"/>
      <c r="DN42" s="402"/>
      <c r="DO42" s="402"/>
      <c r="DP42" s="402"/>
      <c r="DQ42" s="402"/>
      <c r="DR42" s="402"/>
      <c r="DS42" s="402"/>
      <c r="DT42" s="402"/>
      <c r="DU42" s="402"/>
      <c r="DV42" s="402"/>
      <c r="DW42" s="402"/>
      <c r="DX42" s="402"/>
      <c r="DY42" s="402"/>
      <c r="DZ42" s="402"/>
      <c r="EA42" s="402"/>
      <c r="EB42" s="402"/>
      <c r="EC42" s="402"/>
      <c r="ED42" s="402"/>
      <c r="EE42" s="402"/>
      <c r="EF42" s="402"/>
      <c r="EG42" s="402"/>
      <c r="EH42" s="402"/>
      <c r="EI42" s="402"/>
      <c r="EJ42" s="402"/>
      <c r="EK42" s="402"/>
      <c r="EL42" s="402"/>
      <c r="EM42" s="402"/>
      <c r="EN42" s="402"/>
      <c r="EO42" s="402"/>
      <c r="EP42" s="402"/>
      <c r="EQ42" s="402"/>
      <c r="ER42" s="402"/>
      <c r="ES42" s="402"/>
      <c r="ET42" s="402"/>
      <c r="EU42" s="402"/>
      <c r="EV42" s="402"/>
      <c r="EW42" s="402"/>
      <c r="EX42" s="402"/>
      <c r="EY42" s="402"/>
      <c r="EZ42" s="402"/>
      <c r="FA42" s="402"/>
      <c r="FB42" s="402"/>
      <c r="FC42" s="402"/>
      <c r="FD42" s="402"/>
      <c r="FE42" s="402"/>
      <c r="FF42" s="402"/>
      <c r="FG42" s="402"/>
      <c r="FH42" s="402"/>
      <c r="FI42" s="402"/>
      <c r="FJ42" s="402"/>
      <c r="FK42" s="402"/>
      <c r="FL42" s="402"/>
      <c r="FM42" s="402"/>
      <c r="FN42" s="402"/>
      <c r="FO42" s="402"/>
      <c r="FP42" s="402"/>
      <c r="FQ42" s="402"/>
      <c r="FR42" s="402"/>
      <c r="FS42" s="402"/>
      <c r="FT42" s="402"/>
      <c r="FU42" s="402"/>
      <c r="FV42" s="402"/>
      <c r="FW42" s="402"/>
      <c r="FX42" s="402"/>
      <c r="FY42" s="402"/>
      <c r="FZ42" s="402"/>
      <c r="GA42" s="402"/>
      <c r="GB42" s="402"/>
      <c r="GC42" s="402"/>
      <c r="GD42" s="402"/>
      <c r="GE42" s="402"/>
      <c r="GF42" s="402"/>
      <c r="GG42" s="402"/>
      <c r="GH42" s="402"/>
      <c r="GI42" s="402"/>
      <c r="GJ42" s="402"/>
      <c r="GK42" s="402"/>
      <c r="GL42" s="402"/>
      <c r="GM42" s="402"/>
      <c r="GN42" s="402"/>
      <c r="GO42" s="402"/>
      <c r="GP42" s="402"/>
      <c r="GQ42" s="402"/>
      <c r="GR42" s="402"/>
      <c r="GS42" s="402"/>
      <c r="GT42" s="402"/>
      <c r="GU42" s="402"/>
      <c r="GV42" s="402"/>
      <c r="GW42" s="402"/>
      <c r="GX42" s="402"/>
      <c r="GY42" s="402"/>
      <c r="GZ42" s="402"/>
      <c r="HA42" s="402"/>
      <c r="HB42" s="402"/>
      <c r="HC42" s="402"/>
      <c r="HD42" s="402"/>
      <c r="HE42" s="402"/>
      <c r="HF42" s="402"/>
      <c r="HG42" s="402"/>
      <c r="HH42" s="402"/>
      <c r="HI42" s="402"/>
      <c r="HJ42" s="402"/>
      <c r="HK42" s="402"/>
      <c r="HL42" s="402"/>
      <c r="HM42" s="402"/>
      <c r="HN42" s="402"/>
      <c r="HO42" s="402"/>
      <c r="HP42" s="402"/>
      <c r="HQ42" s="402"/>
      <c r="HR42" s="402"/>
      <c r="HS42" s="402"/>
      <c r="HT42" s="402"/>
      <c r="HU42" s="402"/>
      <c r="HV42" s="402"/>
      <c r="HW42" s="402"/>
      <c r="HX42" s="402"/>
      <c r="HY42" s="402"/>
      <c r="HZ42" s="402"/>
      <c r="IA42" s="402"/>
      <c r="IB42" s="402"/>
      <c r="IC42" s="402"/>
      <c r="ID42" s="402"/>
      <c r="IE42" s="402"/>
      <c r="IF42" s="402"/>
      <c r="IG42" s="402"/>
      <c r="IH42" s="402"/>
      <c r="II42" s="402"/>
      <c r="IJ42" s="402"/>
      <c r="IK42" s="402"/>
      <c r="IL42" s="402"/>
      <c r="IM42" s="402"/>
      <c r="IN42" s="402"/>
      <c r="IO42" s="402"/>
      <c r="IP42" s="402"/>
      <c r="IQ42" s="402"/>
      <c r="IR42" s="402"/>
      <c r="IS42" s="402"/>
      <c r="IT42" s="445"/>
      <c r="IU42" s="402"/>
    </row>
    <row r="43" spans="1:255" ht="22.5" x14ac:dyDescent="0.25">
      <c r="A43" s="134" t="s">
        <v>150</v>
      </c>
      <c r="B43" s="71" t="str">
        <f>'Org ab 10 TEW'!C43</f>
        <v>Zentrale Dienste</v>
      </c>
      <c r="C43" s="71" t="str">
        <f>'Org ab 10 TEW'!D43</f>
        <v>Fuhrparkmanagement</v>
      </c>
      <c r="D43" s="71" t="str">
        <f>'Org ab 10 TEW'!E43</f>
        <v>0,25 VZÄ je 9 Verwaltungs-Dienst-Kfz</v>
      </c>
      <c r="E43" s="395">
        <f t="shared" si="3"/>
        <v>0</v>
      </c>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2"/>
      <c r="BE43" s="402"/>
      <c r="BF43" s="402"/>
      <c r="BG43" s="402"/>
      <c r="BH43" s="402"/>
      <c r="BI43" s="402"/>
      <c r="BJ43" s="402"/>
      <c r="BK43" s="402"/>
      <c r="BL43" s="402"/>
      <c r="BM43" s="402"/>
      <c r="BN43" s="402"/>
      <c r="BO43" s="402"/>
      <c r="BP43" s="402"/>
      <c r="BQ43" s="402"/>
      <c r="BR43" s="402"/>
      <c r="BS43" s="402"/>
      <c r="BT43" s="402"/>
      <c r="BU43" s="402"/>
      <c r="BV43" s="402"/>
      <c r="BW43" s="402"/>
      <c r="BX43" s="402"/>
      <c r="BY43" s="402"/>
      <c r="BZ43" s="402"/>
      <c r="CA43" s="402"/>
      <c r="CB43" s="402"/>
      <c r="CC43" s="402"/>
      <c r="CD43" s="402"/>
      <c r="CE43" s="402"/>
      <c r="CF43" s="402"/>
      <c r="CG43" s="402"/>
      <c r="CH43" s="402"/>
      <c r="CI43" s="402"/>
      <c r="CJ43" s="402"/>
      <c r="CK43" s="402"/>
      <c r="CL43" s="402"/>
      <c r="CM43" s="402"/>
      <c r="CN43" s="402"/>
      <c r="CO43" s="402"/>
      <c r="CP43" s="402"/>
      <c r="CQ43" s="402"/>
      <c r="CR43" s="402"/>
      <c r="CS43" s="402"/>
      <c r="CT43" s="402"/>
      <c r="CU43" s="402"/>
      <c r="CV43" s="402"/>
      <c r="CW43" s="402"/>
      <c r="CX43" s="402"/>
      <c r="CY43" s="402"/>
      <c r="CZ43" s="402"/>
      <c r="DA43" s="402"/>
      <c r="DB43" s="402"/>
      <c r="DC43" s="402"/>
      <c r="DD43" s="402"/>
      <c r="DE43" s="402"/>
      <c r="DF43" s="402"/>
      <c r="DG43" s="402"/>
      <c r="DH43" s="402"/>
      <c r="DI43" s="402"/>
      <c r="DJ43" s="402"/>
      <c r="DK43" s="402"/>
      <c r="DL43" s="402"/>
      <c r="DM43" s="402"/>
      <c r="DN43" s="402"/>
      <c r="DO43" s="402"/>
      <c r="DP43" s="402"/>
      <c r="DQ43" s="402"/>
      <c r="DR43" s="402"/>
      <c r="DS43" s="402"/>
      <c r="DT43" s="402"/>
      <c r="DU43" s="402"/>
      <c r="DV43" s="402"/>
      <c r="DW43" s="402"/>
      <c r="DX43" s="402"/>
      <c r="DY43" s="402"/>
      <c r="DZ43" s="402"/>
      <c r="EA43" s="402"/>
      <c r="EB43" s="402"/>
      <c r="EC43" s="402"/>
      <c r="ED43" s="402"/>
      <c r="EE43" s="402"/>
      <c r="EF43" s="402"/>
      <c r="EG43" s="402"/>
      <c r="EH43" s="402"/>
      <c r="EI43" s="402"/>
      <c r="EJ43" s="402"/>
      <c r="EK43" s="402"/>
      <c r="EL43" s="402"/>
      <c r="EM43" s="402"/>
      <c r="EN43" s="402"/>
      <c r="EO43" s="402"/>
      <c r="EP43" s="402"/>
      <c r="EQ43" s="402"/>
      <c r="ER43" s="402"/>
      <c r="ES43" s="402"/>
      <c r="ET43" s="402"/>
      <c r="EU43" s="402"/>
      <c r="EV43" s="402"/>
      <c r="EW43" s="402"/>
      <c r="EX43" s="402"/>
      <c r="EY43" s="402"/>
      <c r="EZ43" s="402"/>
      <c r="FA43" s="402"/>
      <c r="FB43" s="402"/>
      <c r="FC43" s="402"/>
      <c r="FD43" s="402"/>
      <c r="FE43" s="402"/>
      <c r="FF43" s="402"/>
      <c r="FG43" s="402"/>
      <c r="FH43" s="402"/>
      <c r="FI43" s="402"/>
      <c r="FJ43" s="402"/>
      <c r="FK43" s="402"/>
      <c r="FL43" s="402"/>
      <c r="FM43" s="402"/>
      <c r="FN43" s="402"/>
      <c r="FO43" s="402"/>
      <c r="FP43" s="402"/>
      <c r="FQ43" s="402"/>
      <c r="FR43" s="402"/>
      <c r="FS43" s="402"/>
      <c r="FT43" s="402"/>
      <c r="FU43" s="402"/>
      <c r="FV43" s="402"/>
      <c r="FW43" s="402"/>
      <c r="FX43" s="402"/>
      <c r="FY43" s="402"/>
      <c r="FZ43" s="402"/>
      <c r="GA43" s="402"/>
      <c r="GB43" s="402"/>
      <c r="GC43" s="402"/>
      <c r="GD43" s="402"/>
      <c r="GE43" s="402"/>
      <c r="GF43" s="402"/>
      <c r="GG43" s="402"/>
      <c r="GH43" s="402"/>
      <c r="GI43" s="402"/>
      <c r="GJ43" s="402"/>
      <c r="GK43" s="402"/>
      <c r="GL43" s="402"/>
      <c r="GM43" s="402"/>
      <c r="GN43" s="402"/>
      <c r="GO43" s="402"/>
      <c r="GP43" s="402"/>
      <c r="GQ43" s="402"/>
      <c r="GR43" s="402"/>
      <c r="GS43" s="402"/>
      <c r="GT43" s="402"/>
      <c r="GU43" s="402"/>
      <c r="GV43" s="402"/>
      <c r="GW43" s="402"/>
      <c r="GX43" s="402"/>
      <c r="GY43" s="402"/>
      <c r="GZ43" s="402"/>
      <c r="HA43" s="402"/>
      <c r="HB43" s="402"/>
      <c r="HC43" s="402"/>
      <c r="HD43" s="402"/>
      <c r="HE43" s="402"/>
      <c r="HF43" s="402"/>
      <c r="HG43" s="402"/>
      <c r="HH43" s="402"/>
      <c r="HI43" s="402"/>
      <c r="HJ43" s="402"/>
      <c r="HK43" s="402"/>
      <c r="HL43" s="402"/>
      <c r="HM43" s="402"/>
      <c r="HN43" s="402"/>
      <c r="HO43" s="402"/>
      <c r="HP43" s="402"/>
      <c r="HQ43" s="402"/>
      <c r="HR43" s="402"/>
      <c r="HS43" s="402"/>
      <c r="HT43" s="402"/>
      <c r="HU43" s="402"/>
      <c r="HV43" s="402"/>
      <c r="HW43" s="402"/>
      <c r="HX43" s="402"/>
      <c r="HY43" s="402"/>
      <c r="HZ43" s="402"/>
      <c r="IA43" s="402"/>
      <c r="IB43" s="402"/>
      <c r="IC43" s="402"/>
      <c r="ID43" s="402"/>
      <c r="IE43" s="402"/>
      <c r="IF43" s="402"/>
      <c r="IG43" s="402"/>
      <c r="IH43" s="402"/>
      <c r="II43" s="402"/>
      <c r="IJ43" s="402"/>
      <c r="IK43" s="402"/>
      <c r="IL43" s="402"/>
      <c r="IM43" s="402"/>
      <c r="IN43" s="402"/>
      <c r="IO43" s="402"/>
      <c r="IP43" s="402"/>
      <c r="IQ43" s="402"/>
      <c r="IR43" s="402"/>
      <c r="IS43" s="402"/>
      <c r="IT43" s="445"/>
      <c r="IU43" s="402"/>
    </row>
    <row r="44" spans="1:255" ht="22.5" x14ac:dyDescent="0.25">
      <c r="A44" s="134" t="s">
        <v>151</v>
      </c>
      <c r="B44" s="71" t="str">
        <f>'Org ab 10 TEW'!C44</f>
        <v>Zentrale Dienste</v>
      </c>
      <c r="C44" s="71" t="str">
        <f>'Org ab 10 TEW'!D44</f>
        <v>Empfang, Bürgerinformation, Rezeption</v>
      </c>
      <c r="D44" s="71" t="str">
        <f>'Org ab 10 TEW'!E44</f>
        <v>1,00 VZÄ je 35 Stunden Wochenöffnungszeit</v>
      </c>
      <c r="E44" s="395">
        <f t="shared" si="3"/>
        <v>0</v>
      </c>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c r="AY44" s="402"/>
      <c r="AZ44" s="402"/>
      <c r="BA44" s="402"/>
      <c r="BB44" s="402"/>
      <c r="BC44" s="402"/>
      <c r="BD44" s="402"/>
      <c r="BE44" s="402"/>
      <c r="BF44" s="402"/>
      <c r="BG44" s="402"/>
      <c r="BH44" s="402"/>
      <c r="BI44" s="402"/>
      <c r="BJ44" s="402"/>
      <c r="BK44" s="402"/>
      <c r="BL44" s="402"/>
      <c r="BM44" s="402"/>
      <c r="BN44" s="402"/>
      <c r="BO44" s="402"/>
      <c r="BP44" s="402"/>
      <c r="BQ44" s="402"/>
      <c r="BR44" s="402"/>
      <c r="BS44" s="402"/>
      <c r="BT44" s="402"/>
      <c r="BU44" s="402"/>
      <c r="BV44" s="402"/>
      <c r="BW44" s="402"/>
      <c r="BX44" s="402"/>
      <c r="BY44" s="402"/>
      <c r="BZ44" s="402"/>
      <c r="CA44" s="402"/>
      <c r="CB44" s="402"/>
      <c r="CC44" s="402"/>
      <c r="CD44" s="402"/>
      <c r="CE44" s="402"/>
      <c r="CF44" s="402"/>
      <c r="CG44" s="402"/>
      <c r="CH44" s="402"/>
      <c r="CI44" s="402"/>
      <c r="CJ44" s="402"/>
      <c r="CK44" s="402"/>
      <c r="CL44" s="402"/>
      <c r="CM44" s="402"/>
      <c r="CN44" s="402"/>
      <c r="CO44" s="402"/>
      <c r="CP44" s="402"/>
      <c r="CQ44" s="402"/>
      <c r="CR44" s="402"/>
      <c r="CS44" s="402"/>
      <c r="CT44" s="402"/>
      <c r="CU44" s="402"/>
      <c r="CV44" s="402"/>
      <c r="CW44" s="402"/>
      <c r="CX44" s="402"/>
      <c r="CY44" s="402"/>
      <c r="CZ44" s="402"/>
      <c r="DA44" s="402"/>
      <c r="DB44" s="402"/>
      <c r="DC44" s="402"/>
      <c r="DD44" s="402"/>
      <c r="DE44" s="402"/>
      <c r="DF44" s="402"/>
      <c r="DG44" s="402"/>
      <c r="DH44" s="402"/>
      <c r="DI44" s="402"/>
      <c r="DJ44" s="402"/>
      <c r="DK44" s="402"/>
      <c r="DL44" s="402"/>
      <c r="DM44" s="402"/>
      <c r="DN44" s="402"/>
      <c r="DO44" s="402"/>
      <c r="DP44" s="402"/>
      <c r="DQ44" s="402"/>
      <c r="DR44" s="402"/>
      <c r="DS44" s="402"/>
      <c r="DT44" s="402"/>
      <c r="DU44" s="402"/>
      <c r="DV44" s="402"/>
      <c r="DW44" s="402"/>
      <c r="DX44" s="402"/>
      <c r="DY44" s="402"/>
      <c r="DZ44" s="402"/>
      <c r="EA44" s="402"/>
      <c r="EB44" s="402"/>
      <c r="EC44" s="402"/>
      <c r="ED44" s="402"/>
      <c r="EE44" s="402"/>
      <c r="EF44" s="402"/>
      <c r="EG44" s="402"/>
      <c r="EH44" s="402"/>
      <c r="EI44" s="402"/>
      <c r="EJ44" s="402"/>
      <c r="EK44" s="402"/>
      <c r="EL44" s="402"/>
      <c r="EM44" s="402"/>
      <c r="EN44" s="402"/>
      <c r="EO44" s="402"/>
      <c r="EP44" s="402"/>
      <c r="EQ44" s="402"/>
      <c r="ER44" s="402"/>
      <c r="ES44" s="402"/>
      <c r="ET44" s="402"/>
      <c r="EU44" s="402"/>
      <c r="EV44" s="402"/>
      <c r="EW44" s="402"/>
      <c r="EX44" s="402"/>
      <c r="EY44" s="402"/>
      <c r="EZ44" s="402"/>
      <c r="FA44" s="402"/>
      <c r="FB44" s="402"/>
      <c r="FC44" s="402"/>
      <c r="FD44" s="402"/>
      <c r="FE44" s="402"/>
      <c r="FF44" s="402"/>
      <c r="FG44" s="402"/>
      <c r="FH44" s="402"/>
      <c r="FI44" s="402"/>
      <c r="FJ44" s="402"/>
      <c r="FK44" s="402"/>
      <c r="FL44" s="402"/>
      <c r="FM44" s="402"/>
      <c r="FN44" s="402"/>
      <c r="FO44" s="402"/>
      <c r="FP44" s="402"/>
      <c r="FQ44" s="402"/>
      <c r="FR44" s="402"/>
      <c r="FS44" s="402"/>
      <c r="FT44" s="402"/>
      <c r="FU44" s="402"/>
      <c r="FV44" s="402"/>
      <c r="FW44" s="402"/>
      <c r="FX44" s="402"/>
      <c r="FY44" s="402"/>
      <c r="FZ44" s="402"/>
      <c r="GA44" s="402"/>
      <c r="GB44" s="402"/>
      <c r="GC44" s="402"/>
      <c r="GD44" s="402"/>
      <c r="GE44" s="402"/>
      <c r="GF44" s="402"/>
      <c r="GG44" s="402"/>
      <c r="GH44" s="402"/>
      <c r="GI44" s="402"/>
      <c r="GJ44" s="402"/>
      <c r="GK44" s="402"/>
      <c r="GL44" s="402"/>
      <c r="GM44" s="402"/>
      <c r="GN44" s="402"/>
      <c r="GO44" s="402"/>
      <c r="GP44" s="402"/>
      <c r="GQ44" s="402"/>
      <c r="GR44" s="402"/>
      <c r="GS44" s="402"/>
      <c r="GT44" s="402"/>
      <c r="GU44" s="402"/>
      <c r="GV44" s="402"/>
      <c r="GW44" s="402"/>
      <c r="GX44" s="402"/>
      <c r="GY44" s="402"/>
      <c r="GZ44" s="402"/>
      <c r="HA44" s="402"/>
      <c r="HB44" s="402"/>
      <c r="HC44" s="402"/>
      <c r="HD44" s="402"/>
      <c r="HE44" s="402"/>
      <c r="HF44" s="402"/>
      <c r="HG44" s="402"/>
      <c r="HH44" s="402"/>
      <c r="HI44" s="402"/>
      <c r="HJ44" s="402"/>
      <c r="HK44" s="402"/>
      <c r="HL44" s="402"/>
      <c r="HM44" s="402"/>
      <c r="HN44" s="402"/>
      <c r="HO44" s="402"/>
      <c r="HP44" s="402"/>
      <c r="HQ44" s="402"/>
      <c r="HR44" s="402"/>
      <c r="HS44" s="402"/>
      <c r="HT44" s="402"/>
      <c r="HU44" s="402"/>
      <c r="HV44" s="402"/>
      <c r="HW44" s="402"/>
      <c r="HX44" s="402"/>
      <c r="HY44" s="402"/>
      <c r="HZ44" s="402"/>
      <c r="IA44" s="402"/>
      <c r="IB44" s="402"/>
      <c r="IC44" s="402"/>
      <c r="ID44" s="402"/>
      <c r="IE44" s="402"/>
      <c r="IF44" s="402"/>
      <c r="IG44" s="402"/>
      <c r="IH44" s="402"/>
      <c r="II44" s="402"/>
      <c r="IJ44" s="402"/>
      <c r="IK44" s="402"/>
      <c r="IL44" s="402"/>
      <c r="IM44" s="402"/>
      <c r="IN44" s="402"/>
      <c r="IO44" s="402"/>
      <c r="IP44" s="402"/>
      <c r="IQ44" s="402"/>
      <c r="IR44" s="402"/>
      <c r="IS44" s="402"/>
      <c r="IT44" s="445"/>
      <c r="IU44" s="402"/>
    </row>
    <row r="45" spans="1:255" ht="22.5" x14ac:dyDescent="0.25">
      <c r="A45" s="108" t="s">
        <v>152</v>
      </c>
      <c r="B45" s="71" t="str">
        <f>'Org ab 10 TEW'!C45</f>
        <v>Zentrale Dienste</v>
      </c>
      <c r="C45" s="71" t="str">
        <f>'Org ab 10 TEW'!D45</f>
        <v>Zentrale Postbearbeitung</v>
      </c>
      <c r="D45" s="71" t="str">
        <f>'Org ab 10 TEW'!E45</f>
        <v>1,00 VZÄ je 29.300 zentrale Posteingänge</v>
      </c>
      <c r="E45" s="395">
        <f t="shared" si="3"/>
        <v>0</v>
      </c>
      <c r="F45" s="414"/>
      <c r="G45" s="414"/>
      <c r="H45" s="414"/>
      <c r="I45" s="414"/>
      <c r="J45" s="414"/>
      <c r="K45" s="414"/>
      <c r="L45" s="414"/>
      <c r="M45" s="414"/>
      <c r="N45" s="414"/>
      <c r="O45" s="414"/>
      <c r="P45" s="414"/>
      <c r="Q45" s="414"/>
      <c r="R45" s="414"/>
      <c r="S45" s="414"/>
      <c r="T45" s="414"/>
      <c r="U45" s="414"/>
      <c r="V45" s="414"/>
      <c r="W45" s="414"/>
      <c r="X45" s="414"/>
      <c r="Y45" s="414"/>
      <c r="Z45" s="414"/>
      <c r="AA45" s="414"/>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8"/>
      <c r="BM45" s="418"/>
      <c r="BN45" s="418"/>
      <c r="BO45" s="418"/>
      <c r="BP45" s="418"/>
      <c r="BQ45" s="418"/>
      <c r="BR45" s="418"/>
      <c r="BS45" s="418"/>
      <c r="BT45" s="418"/>
      <c r="BU45" s="418"/>
      <c r="BV45" s="418"/>
      <c r="BW45" s="418"/>
      <c r="BX45" s="418"/>
      <c r="BY45" s="418"/>
      <c r="BZ45" s="418"/>
      <c r="CA45" s="418"/>
      <c r="CB45" s="418"/>
      <c r="CC45" s="418"/>
      <c r="CD45" s="418"/>
      <c r="CE45" s="418"/>
      <c r="CF45" s="418"/>
      <c r="CG45" s="418"/>
      <c r="CH45" s="418"/>
      <c r="CI45" s="418"/>
      <c r="CJ45" s="418"/>
      <c r="CK45" s="418"/>
      <c r="CL45" s="418"/>
      <c r="CM45" s="418"/>
      <c r="CN45" s="418"/>
      <c r="CO45" s="418"/>
      <c r="CP45" s="418"/>
      <c r="CQ45" s="418"/>
      <c r="CR45" s="418"/>
      <c r="CS45" s="418"/>
      <c r="CT45" s="418"/>
      <c r="CU45" s="418"/>
      <c r="CV45" s="418"/>
      <c r="CW45" s="418"/>
      <c r="CX45" s="418"/>
      <c r="CY45" s="418"/>
      <c r="CZ45" s="418"/>
      <c r="DA45" s="418"/>
      <c r="DB45" s="418"/>
      <c r="DC45" s="418"/>
      <c r="DD45" s="418"/>
      <c r="DE45" s="418"/>
      <c r="DF45" s="418"/>
      <c r="DG45" s="418"/>
      <c r="DH45" s="418"/>
      <c r="DI45" s="418"/>
      <c r="DJ45" s="418"/>
      <c r="DK45" s="418"/>
      <c r="DL45" s="418"/>
      <c r="DM45" s="418"/>
      <c r="DN45" s="418"/>
      <c r="DO45" s="418"/>
      <c r="DP45" s="418"/>
      <c r="DQ45" s="418"/>
      <c r="DR45" s="418"/>
      <c r="DS45" s="418"/>
      <c r="DT45" s="418"/>
      <c r="DU45" s="418"/>
      <c r="DV45" s="418"/>
      <c r="DW45" s="418"/>
      <c r="DX45" s="418"/>
      <c r="DY45" s="418"/>
      <c r="DZ45" s="418"/>
      <c r="EA45" s="418"/>
      <c r="EB45" s="418"/>
      <c r="EC45" s="418"/>
      <c r="ED45" s="418"/>
      <c r="EE45" s="418"/>
      <c r="EF45" s="418"/>
      <c r="EG45" s="418"/>
      <c r="EH45" s="418"/>
      <c r="EI45" s="418"/>
      <c r="EJ45" s="418"/>
      <c r="EK45" s="418"/>
      <c r="EL45" s="418"/>
      <c r="EM45" s="418"/>
      <c r="EN45" s="418"/>
      <c r="EO45" s="418"/>
      <c r="EP45" s="418"/>
      <c r="EQ45" s="418"/>
      <c r="ER45" s="418"/>
      <c r="ES45" s="418"/>
      <c r="ET45" s="418"/>
      <c r="EU45" s="418"/>
      <c r="EV45" s="418"/>
      <c r="EW45" s="418"/>
      <c r="EX45" s="418"/>
      <c r="EY45" s="418"/>
      <c r="EZ45" s="418"/>
      <c r="FA45" s="418"/>
      <c r="FB45" s="418"/>
      <c r="FC45" s="418"/>
      <c r="FD45" s="418"/>
      <c r="FE45" s="418"/>
      <c r="FF45" s="418"/>
      <c r="FG45" s="418"/>
      <c r="FH45" s="418"/>
      <c r="FI45" s="418"/>
      <c r="FJ45" s="418"/>
      <c r="FK45" s="418"/>
      <c r="FL45" s="418"/>
      <c r="FM45" s="418"/>
      <c r="FN45" s="418"/>
      <c r="FO45" s="418"/>
      <c r="FP45" s="418"/>
      <c r="FQ45" s="418"/>
      <c r="FR45" s="418"/>
      <c r="FS45" s="418"/>
      <c r="FT45" s="418"/>
      <c r="FU45" s="418"/>
      <c r="FV45" s="418"/>
      <c r="FW45" s="418"/>
      <c r="FX45" s="418"/>
      <c r="FY45" s="418"/>
      <c r="FZ45" s="418"/>
      <c r="GA45" s="418"/>
      <c r="GB45" s="418"/>
      <c r="GC45" s="418"/>
      <c r="GD45" s="418"/>
      <c r="GE45" s="418"/>
      <c r="GF45" s="418"/>
      <c r="GG45" s="418"/>
      <c r="GH45" s="418"/>
      <c r="GI45" s="418"/>
      <c r="GJ45" s="418"/>
      <c r="GK45" s="418"/>
      <c r="GL45" s="418"/>
      <c r="GM45" s="418"/>
      <c r="GN45" s="418"/>
      <c r="GO45" s="418"/>
      <c r="GP45" s="418"/>
      <c r="GQ45" s="418"/>
      <c r="GR45" s="418"/>
      <c r="GS45" s="418"/>
      <c r="GT45" s="418"/>
      <c r="GU45" s="418"/>
      <c r="GV45" s="418"/>
      <c r="GW45" s="418"/>
      <c r="GX45" s="418"/>
      <c r="GY45" s="418"/>
      <c r="GZ45" s="418"/>
      <c r="HA45" s="418"/>
      <c r="HB45" s="418"/>
      <c r="HC45" s="418"/>
      <c r="HD45" s="418"/>
      <c r="HE45" s="418"/>
      <c r="HF45" s="418"/>
      <c r="HG45" s="418"/>
      <c r="HH45" s="418"/>
      <c r="HI45" s="418"/>
      <c r="HJ45" s="418"/>
      <c r="HK45" s="418"/>
      <c r="HL45" s="418"/>
      <c r="HM45" s="418"/>
      <c r="HN45" s="418"/>
      <c r="HO45" s="418"/>
      <c r="HP45" s="418"/>
      <c r="HQ45" s="418"/>
      <c r="HR45" s="418"/>
      <c r="HS45" s="418"/>
      <c r="HT45" s="418"/>
      <c r="HU45" s="418"/>
      <c r="HV45" s="418"/>
      <c r="HW45" s="418"/>
      <c r="HX45" s="418"/>
      <c r="HY45" s="418"/>
      <c r="HZ45" s="418"/>
      <c r="IA45" s="418"/>
      <c r="IB45" s="418"/>
      <c r="IC45" s="418"/>
      <c r="ID45" s="418"/>
      <c r="IE45" s="418"/>
      <c r="IF45" s="418"/>
      <c r="IG45" s="418"/>
      <c r="IH45" s="418"/>
      <c r="II45" s="418"/>
      <c r="IJ45" s="418"/>
      <c r="IK45" s="418"/>
      <c r="IL45" s="418"/>
      <c r="IM45" s="418"/>
      <c r="IN45" s="418"/>
      <c r="IO45" s="418"/>
      <c r="IP45" s="418"/>
      <c r="IQ45" s="418"/>
      <c r="IR45" s="418"/>
      <c r="IS45" s="418"/>
      <c r="IT45" s="453"/>
      <c r="IU45" s="402"/>
    </row>
    <row r="46" spans="1:255" ht="3" customHeight="1" x14ac:dyDescent="0.25">
      <c r="A46" s="92"/>
      <c r="B46" s="93"/>
      <c r="C46" s="93"/>
      <c r="D46" s="93"/>
      <c r="E46" s="406"/>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c r="BP46" s="407"/>
      <c r="BQ46" s="407"/>
      <c r="BR46" s="407"/>
      <c r="BS46" s="407"/>
      <c r="BT46" s="407"/>
      <c r="BU46" s="407"/>
      <c r="BV46" s="407"/>
      <c r="BW46" s="407"/>
      <c r="BX46" s="407"/>
      <c r="BY46" s="407"/>
      <c r="BZ46" s="407"/>
      <c r="CA46" s="407"/>
      <c r="CB46" s="407"/>
      <c r="CC46" s="407"/>
      <c r="CD46" s="407"/>
      <c r="CE46" s="407"/>
      <c r="CF46" s="407"/>
      <c r="CG46" s="407"/>
      <c r="CH46" s="407"/>
      <c r="CI46" s="407"/>
      <c r="CJ46" s="407"/>
      <c r="CK46" s="407"/>
      <c r="CL46" s="407"/>
      <c r="CM46" s="407"/>
      <c r="CN46" s="407"/>
      <c r="CO46" s="407"/>
      <c r="CP46" s="407"/>
      <c r="CQ46" s="407"/>
      <c r="CR46" s="407"/>
      <c r="CS46" s="407"/>
      <c r="CT46" s="407"/>
      <c r="CU46" s="407"/>
      <c r="CV46" s="407"/>
      <c r="CW46" s="407"/>
      <c r="CX46" s="407"/>
      <c r="CY46" s="407"/>
      <c r="CZ46" s="407"/>
      <c r="DA46" s="407"/>
      <c r="DB46" s="407"/>
      <c r="DC46" s="407"/>
      <c r="DD46" s="407"/>
      <c r="DE46" s="407"/>
      <c r="DF46" s="407"/>
      <c r="DG46" s="407"/>
      <c r="DH46" s="407"/>
      <c r="DI46" s="407"/>
      <c r="DJ46" s="407"/>
      <c r="DK46" s="407"/>
      <c r="DL46" s="407"/>
      <c r="DM46" s="407"/>
      <c r="DN46" s="407"/>
      <c r="DO46" s="407"/>
      <c r="DP46" s="407"/>
      <c r="DQ46" s="407"/>
      <c r="DR46" s="407"/>
      <c r="DS46" s="407"/>
      <c r="DT46" s="407"/>
      <c r="DU46" s="407"/>
      <c r="DV46" s="407"/>
      <c r="DW46" s="407"/>
      <c r="DX46" s="407"/>
      <c r="DY46" s="407"/>
      <c r="DZ46" s="407"/>
      <c r="EA46" s="407"/>
      <c r="EB46" s="407"/>
      <c r="EC46" s="407"/>
      <c r="ED46" s="407"/>
      <c r="EE46" s="407"/>
      <c r="EF46" s="407"/>
      <c r="EG46" s="407"/>
      <c r="EH46" s="407"/>
      <c r="EI46" s="407"/>
      <c r="EJ46" s="407"/>
      <c r="EK46" s="407"/>
      <c r="EL46" s="407"/>
      <c r="EM46" s="407"/>
      <c r="EN46" s="407"/>
      <c r="EO46" s="407"/>
      <c r="EP46" s="407"/>
      <c r="EQ46" s="407"/>
      <c r="ER46" s="407"/>
      <c r="ES46" s="407"/>
      <c r="ET46" s="407"/>
      <c r="EU46" s="407"/>
      <c r="EV46" s="407"/>
      <c r="EW46" s="407"/>
      <c r="EX46" s="407"/>
      <c r="EY46" s="407"/>
      <c r="EZ46" s="407"/>
      <c r="FA46" s="407"/>
      <c r="FB46" s="407"/>
      <c r="FC46" s="407"/>
      <c r="FD46" s="407"/>
      <c r="FE46" s="407"/>
      <c r="FF46" s="407"/>
      <c r="FG46" s="407"/>
      <c r="FH46" s="407"/>
      <c r="FI46" s="407"/>
      <c r="FJ46" s="407"/>
      <c r="FK46" s="407"/>
      <c r="FL46" s="407"/>
      <c r="FM46" s="407"/>
      <c r="FN46" s="407"/>
      <c r="FO46" s="407"/>
      <c r="FP46" s="407"/>
      <c r="FQ46" s="407"/>
      <c r="FR46" s="407"/>
      <c r="FS46" s="407"/>
      <c r="FT46" s="407"/>
      <c r="FU46" s="407"/>
      <c r="FV46" s="407"/>
      <c r="FW46" s="407"/>
      <c r="FX46" s="407"/>
      <c r="FY46" s="407"/>
      <c r="FZ46" s="407"/>
      <c r="GA46" s="407"/>
      <c r="GB46" s="407"/>
      <c r="GC46" s="407"/>
      <c r="GD46" s="407"/>
      <c r="GE46" s="407"/>
      <c r="GF46" s="407"/>
      <c r="GG46" s="407"/>
      <c r="GH46" s="407"/>
      <c r="GI46" s="407"/>
      <c r="GJ46" s="407"/>
      <c r="GK46" s="407"/>
      <c r="GL46" s="407"/>
      <c r="GM46" s="407"/>
      <c r="GN46" s="407"/>
      <c r="GO46" s="407"/>
      <c r="GP46" s="407"/>
      <c r="GQ46" s="407"/>
      <c r="GR46" s="407"/>
      <c r="GS46" s="407"/>
      <c r="GT46" s="407"/>
      <c r="GU46" s="407"/>
      <c r="GV46" s="407"/>
      <c r="GW46" s="407"/>
      <c r="GX46" s="407"/>
      <c r="GY46" s="407"/>
      <c r="GZ46" s="407"/>
      <c r="HA46" s="407"/>
      <c r="HB46" s="407"/>
      <c r="HC46" s="407"/>
      <c r="HD46" s="407"/>
      <c r="HE46" s="407"/>
      <c r="HF46" s="407"/>
      <c r="HG46" s="407"/>
      <c r="HH46" s="407"/>
      <c r="HI46" s="407"/>
      <c r="HJ46" s="407"/>
      <c r="HK46" s="407"/>
      <c r="HL46" s="407"/>
      <c r="HM46" s="407"/>
      <c r="HN46" s="407"/>
      <c r="HO46" s="407"/>
      <c r="HP46" s="407"/>
      <c r="HQ46" s="407"/>
      <c r="HR46" s="407"/>
      <c r="HS46" s="407"/>
      <c r="HT46" s="407"/>
      <c r="HU46" s="407"/>
      <c r="HV46" s="407"/>
      <c r="HW46" s="407"/>
      <c r="HX46" s="407"/>
      <c r="HY46" s="407"/>
      <c r="HZ46" s="407"/>
      <c r="IA46" s="407"/>
      <c r="IB46" s="407"/>
      <c r="IC46" s="407"/>
      <c r="ID46" s="407"/>
      <c r="IE46" s="407"/>
      <c r="IF46" s="407"/>
      <c r="IG46" s="407"/>
      <c r="IH46" s="407"/>
      <c r="II46" s="407"/>
      <c r="IJ46" s="407"/>
      <c r="IK46" s="407"/>
      <c r="IL46" s="407"/>
      <c r="IM46" s="407"/>
      <c r="IN46" s="407"/>
      <c r="IO46" s="407"/>
      <c r="IP46" s="407"/>
      <c r="IQ46" s="407"/>
      <c r="IR46" s="407"/>
      <c r="IS46" s="407"/>
      <c r="IT46" s="407"/>
      <c r="IU46" s="466"/>
    </row>
    <row r="47" spans="1:255" ht="78.75" x14ac:dyDescent="0.25">
      <c r="A47" s="432" t="s">
        <v>184</v>
      </c>
      <c r="B47" s="71" t="str">
        <f>'Org ab 10 TEW'!C47</f>
        <v>Personal</v>
      </c>
      <c r="C47" s="71" t="str">
        <f>'Org ab 10 TEW'!D47</f>
        <v>Personalangelegenheiten (Grundsatzfragen, Personalbeschaffung, -entwicklung, lfd. Bearbeitung von Personalangelegenheiten, BEM)</v>
      </c>
      <c r="D47" s="71" t="str">
        <f>'Org ab 10 TEW'!E47</f>
        <v>1,00 VZÄ je 140 Mitarbeiter</v>
      </c>
      <c r="E47" s="395">
        <f t="shared" ref="E47:E48" si="4">SUM(F47:IU47)</f>
        <v>0</v>
      </c>
      <c r="F47" s="412"/>
      <c r="G47" s="412"/>
      <c r="H47" s="412"/>
      <c r="I47" s="412"/>
      <c r="J47" s="412"/>
      <c r="K47" s="412"/>
      <c r="L47" s="412"/>
      <c r="M47" s="412"/>
      <c r="N47" s="412"/>
      <c r="O47" s="412"/>
      <c r="P47" s="412"/>
      <c r="Q47" s="412"/>
      <c r="R47" s="412"/>
      <c r="S47" s="412"/>
      <c r="T47" s="412"/>
      <c r="U47" s="412"/>
      <c r="V47" s="412"/>
      <c r="W47" s="412"/>
      <c r="X47" s="412"/>
      <c r="Y47" s="412"/>
      <c r="Z47" s="412"/>
      <c r="AA47" s="412"/>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c r="BP47" s="419"/>
      <c r="BQ47" s="419"/>
      <c r="BR47" s="419"/>
      <c r="BS47" s="419"/>
      <c r="BT47" s="419"/>
      <c r="BU47" s="419"/>
      <c r="BV47" s="419"/>
      <c r="BW47" s="419"/>
      <c r="BX47" s="419"/>
      <c r="BY47" s="419"/>
      <c r="BZ47" s="419"/>
      <c r="CA47" s="419"/>
      <c r="CB47" s="419"/>
      <c r="CC47" s="419"/>
      <c r="CD47" s="419"/>
      <c r="CE47" s="419"/>
      <c r="CF47" s="419"/>
      <c r="CG47" s="419"/>
      <c r="CH47" s="419"/>
      <c r="CI47" s="419"/>
      <c r="CJ47" s="419"/>
      <c r="CK47" s="419"/>
      <c r="CL47" s="419"/>
      <c r="CM47" s="419"/>
      <c r="CN47" s="419"/>
      <c r="CO47" s="419"/>
      <c r="CP47" s="419"/>
      <c r="CQ47" s="419"/>
      <c r="CR47" s="419"/>
      <c r="CS47" s="419"/>
      <c r="CT47" s="419"/>
      <c r="CU47" s="419"/>
      <c r="CV47" s="419"/>
      <c r="CW47" s="419"/>
      <c r="CX47" s="419"/>
      <c r="CY47" s="419"/>
      <c r="CZ47" s="419"/>
      <c r="DA47" s="419"/>
      <c r="DB47" s="419"/>
      <c r="DC47" s="419"/>
      <c r="DD47" s="419"/>
      <c r="DE47" s="419"/>
      <c r="DF47" s="419"/>
      <c r="DG47" s="419"/>
      <c r="DH47" s="419"/>
      <c r="DI47" s="419"/>
      <c r="DJ47" s="419"/>
      <c r="DK47" s="419"/>
      <c r="DL47" s="419"/>
      <c r="DM47" s="419"/>
      <c r="DN47" s="419"/>
      <c r="DO47" s="419"/>
      <c r="DP47" s="419"/>
      <c r="DQ47" s="419"/>
      <c r="DR47" s="419"/>
      <c r="DS47" s="419"/>
      <c r="DT47" s="419"/>
      <c r="DU47" s="419"/>
      <c r="DV47" s="419"/>
      <c r="DW47" s="419"/>
      <c r="DX47" s="419"/>
      <c r="DY47" s="419"/>
      <c r="DZ47" s="419"/>
      <c r="EA47" s="419"/>
      <c r="EB47" s="419"/>
      <c r="EC47" s="419"/>
      <c r="ED47" s="419"/>
      <c r="EE47" s="419"/>
      <c r="EF47" s="419"/>
      <c r="EG47" s="419"/>
      <c r="EH47" s="419"/>
      <c r="EI47" s="419"/>
      <c r="EJ47" s="419"/>
      <c r="EK47" s="419"/>
      <c r="EL47" s="419"/>
      <c r="EM47" s="419"/>
      <c r="EN47" s="419"/>
      <c r="EO47" s="419"/>
      <c r="EP47" s="419"/>
      <c r="EQ47" s="419"/>
      <c r="ER47" s="419"/>
      <c r="ES47" s="419"/>
      <c r="ET47" s="419"/>
      <c r="EU47" s="419"/>
      <c r="EV47" s="419"/>
      <c r="EW47" s="419"/>
      <c r="EX47" s="419"/>
      <c r="EY47" s="419"/>
      <c r="EZ47" s="419"/>
      <c r="FA47" s="419"/>
      <c r="FB47" s="419"/>
      <c r="FC47" s="419"/>
      <c r="FD47" s="419"/>
      <c r="FE47" s="419"/>
      <c r="FF47" s="419"/>
      <c r="FG47" s="419"/>
      <c r="FH47" s="419"/>
      <c r="FI47" s="419"/>
      <c r="FJ47" s="419"/>
      <c r="FK47" s="419"/>
      <c r="FL47" s="419"/>
      <c r="FM47" s="419"/>
      <c r="FN47" s="419"/>
      <c r="FO47" s="419"/>
      <c r="FP47" s="419"/>
      <c r="FQ47" s="419"/>
      <c r="FR47" s="419"/>
      <c r="FS47" s="419"/>
      <c r="FT47" s="419"/>
      <c r="FU47" s="419"/>
      <c r="FV47" s="419"/>
      <c r="FW47" s="419"/>
      <c r="FX47" s="419"/>
      <c r="FY47" s="419"/>
      <c r="FZ47" s="419"/>
      <c r="GA47" s="419"/>
      <c r="GB47" s="419"/>
      <c r="GC47" s="419"/>
      <c r="GD47" s="419"/>
      <c r="GE47" s="419"/>
      <c r="GF47" s="419"/>
      <c r="GG47" s="419"/>
      <c r="GH47" s="419"/>
      <c r="GI47" s="419"/>
      <c r="GJ47" s="419"/>
      <c r="GK47" s="419"/>
      <c r="GL47" s="419"/>
      <c r="GM47" s="419"/>
      <c r="GN47" s="419"/>
      <c r="GO47" s="419"/>
      <c r="GP47" s="419"/>
      <c r="GQ47" s="419"/>
      <c r="GR47" s="419"/>
      <c r="GS47" s="419"/>
      <c r="GT47" s="419"/>
      <c r="GU47" s="419"/>
      <c r="GV47" s="419"/>
      <c r="GW47" s="419"/>
      <c r="GX47" s="419"/>
      <c r="GY47" s="419"/>
      <c r="GZ47" s="419"/>
      <c r="HA47" s="419"/>
      <c r="HB47" s="419"/>
      <c r="HC47" s="419"/>
      <c r="HD47" s="419"/>
      <c r="HE47" s="419"/>
      <c r="HF47" s="419"/>
      <c r="HG47" s="419"/>
      <c r="HH47" s="419"/>
      <c r="HI47" s="419"/>
      <c r="HJ47" s="419"/>
      <c r="HK47" s="419"/>
      <c r="HL47" s="419"/>
      <c r="HM47" s="419"/>
      <c r="HN47" s="419"/>
      <c r="HO47" s="419"/>
      <c r="HP47" s="419"/>
      <c r="HQ47" s="419"/>
      <c r="HR47" s="419"/>
      <c r="HS47" s="419"/>
      <c r="HT47" s="419"/>
      <c r="HU47" s="419"/>
      <c r="HV47" s="419"/>
      <c r="HW47" s="419"/>
      <c r="HX47" s="419"/>
      <c r="HY47" s="419"/>
      <c r="HZ47" s="419"/>
      <c r="IA47" s="419"/>
      <c r="IB47" s="419"/>
      <c r="IC47" s="419"/>
      <c r="ID47" s="419"/>
      <c r="IE47" s="419"/>
      <c r="IF47" s="419"/>
      <c r="IG47" s="419"/>
      <c r="IH47" s="419"/>
      <c r="II47" s="419"/>
      <c r="IJ47" s="419"/>
      <c r="IK47" s="419"/>
      <c r="IL47" s="419"/>
      <c r="IM47" s="419"/>
      <c r="IN47" s="419"/>
      <c r="IO47" s="419"/>
      <c r="IP47" s="419"/>
      <c r="IQ47" s="419"/>
      <c r="IR47" s="419"/>
      <c r="IS47" s="419"/>
      <c r="IT47" s="451"/>
      <c r="IU47" s="419"/>
    </row>
    <row r="48" spans="1:255" ht="22.5" x14ac:dyDescent="0.25">
      <c r="A48" s="86" t="s">
        <v>185</v>
      </c>
      <c r="B48" s="71" t="str">
        <f>'Org ab 10 TEW'!C48</f>
        <v>Personal</v>
      </c>
      <c r="C48" s="71" t="str">
        <f>'Org ab 10 TEW'!D48</f>
        <v xml:space="preserve">Lohn- und Gehaltsabrechnung </v>
      </c>
      <c r="D48" s="71" t="str">
        <f>'Org ab 10 TEW'!E48</f>
        <v>1,00 VZÄ je 190 Mitarbeiter</v>
      </c>
      <c r="E48" s="395">
        <f t="shared" si="4"/>
        <v>0</v>
      </c>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0"/>
      <c r="BQ48" s="410"/>
      <c r="BR48" s="410"/>
      <c r="BS48" s="410"/>
      <c r="BT48" s="410"/>
      <c r="BU48" s="410"/>
      <c r="BV48" s="410"/>
      <c r="BW48" s="410"/>
      <c r="BX48" s="410"/>
      <c r="BY48" s="410"/>
      <c r="BZ48" s="410"/>
      <c r="CA48" s="410"/>
      <c r="CB48" s="410"/>
      <c r="CC48" s="410"/>
      <c r="CD48" s="410"/>
      <c r="CE48" s="410"/>
      <c r="CF48" s="410"/>
      <c r="CG48" s="410"/>
      <c r="CH48" s="410"/>
      <c r="CI48" s="410"/>
      <c r="CJ48" s="410"/>
      <c r="CK48" s="410"/>
      <c r="CL48" s="410"/>
      <c r="CM48" s="410"/>
      <c r="CN48" s="410"/>
      <c r="CO48" s="410"/>
      <c r="CP48" s="410"/>
      <c r="CQ48" s="410"/>
      <c r="CR48" s="410"/>
      <c r="CS48" s="410"/>
      <c r="CT48" s="410"/>
      <c r="CU48" s="410"/>
      <c r="CV48" s="410"/>
      <c r="CW48" s="410"/>
      <c r="CX48" s="410"/>
      <c r="CY48" s="410"/>
      <c r="CZ48" s="410"/>
      <c r="DA48" s="410"/>
      <c r="DB48" s="410"/>
      <c r="DC48" s="410"/>
      <c r="DD48" s="410"/>
      <c r="DE48" s="410"/>
      <c r="DF48" s="410"/>
      <c r="DG48" s="410"/>
      <c r="DH48" s="410"/>
      <c r="DI48" s="410"/>
      <c r="DJ48" s="410"/>
      <c r="DK48" s="410"/>
      <c r="DL48" s="410"/>
      <c r="DM48" s="410"/>
      <c r="DN48" s="410"/>
      <c r="DO48" s="410"/>
      <c r="DP48" s="410"/>
      <c r="DQ48" s="410"/>
      <c r="DR48" s="410"/>
      <c r="DS48" s="410"/>
      <c r="DT48" s="410"/>
      <c r="DU48" s="410"/>
      <c r="DV48" s="410"/>
      <c r="DW48" s="410"/>
      <c r="DX48" s="410"/>
      <c r="DY48" s="410"/>
      <c r="DZ48" s="410"/>
      <c r="EA48" s="410"/>
      <c r="EB48" s="410"/>
      <c r="EC48" s="410"/>
      <c r="ED48" s="410"/>
      <c r="EE48" s="410"/>
      <c r="EF48" s="410"/>
      <c r="EG48" s="410"/>
      <c r="EH48" s="410"/>
      <c r="EI48" s="410"/>
      <c r="EJ48" s="410"/>
      <c r="EK48" s="410"/>
      <c r="EL48" s="410"/>
      <c r="EM48" s="410"/>
      <c r="EN48" s="410"/>
      <c r="EO48" s="410"/>
      <c r="EP48" s="410"/>
      <c r="EQ48" s="410"/>
      <c r="ER48" s="410"/>
      <c r="ES48" s="410"/>
      <c r="ET48" s="410"/>
      <c r="EU48" s="410"/>
      <c r="EV48" s="410"/>
      <c r="EW48" s="410"/>
      <c r="EX48" s="410"/>
      <c r="EY48" s="410"/>
      <c r="EZ48" s="410"/>
      <c r="FA48" s="410"/>
      <c r="FB48" s="410"/>
      <c r="FC48" s="410"/>
      <c r="FD48" s="410"/>
      <c r="FE48" s="410"/>
      <c r="FF48" s="410"/>
      <c r="FG48" s="410"/>
      <c r="FH48" s="410"/>
      <c r="FI48" s="410"/>
      <c r="FJ48" s="410"/>
      <c r="FK48" s="410"/>
      <c r="FL48" s="410"/>
      <c r="FM48" s="410"/>
      <c r="FN48" s="410"/>
      <c r="FO48" s="410"/>
      <c r="FP48" s="410"/>
      <c r="FQ48" s="410"/>
      <c r="FR48" s="410"/>
      <c r="FS48" s="410"/>
      <c r="FT48" s="410"/>
      <c r="FU48" s="410"/>
      <c r="FV48" s="410"/>
      <c r="FW48" s="410"/>
      <c r="FX48" s="410"/>
      <c r="FY48" s="410"/>
      <c r="FZ48" s="410"/>
      <c r="GA48" s="410"/>
      <c r="GB48" s="410"/>
      <c r="GC48" s="410"/>
      <c r="GD48" s="410"/>
      <c r="GE48" s="410"/>
      <c r="GF48" s="410"/>
      <c r="GG48" s="410"/>
      <c r="GH48" s="410"/>
      <c r="GI48" s="410"/>
      <c r="GJ48" s="410"/>
      <c r="GK48" s="410"/>
      <c r="GL48" s="410"/>
      <c r="GM48" s="410"/>
      <c r="GN48" s="410"/>
      <c r="GO48" s="410"/>
      <c r="GP48" s="410"/>
      <c r="GQ48" s="410"/>
      <c r="GR48" s="410"/>
      <c r="GS48" s="410"/>
      <c r="GT48" s="410"/>
      <c r="GU48" s="410"/>
      <c r="GV48" s="410"/>
      <c r="GW48" s="410"/>
      <c r="GX48" s="410"/>
      <c r="GY48" s="410"/>
      <c r="GZ48" s="410"/>
      <c r="HA48" s="410"/>
      <c r="HB48" s="410"/>
      <c r="HC48" s="410"/>
      <c r="HD48" s="410"/>
      <c r="HE48" s="410"/>
      <c r="HF48" s="410"/>
      <c r="HG48" s="410"/>
      <c r="HH48" s="410"/>
      <c r="HI48" s="410"/>
      <c r="HJ48" s="410"/>
      <c r="HK48" s="410"/>
      <c r="HL48" s="410"/>
      <c r="HM48" s="410"/>
      <c r="HN48" s="410"/>
      <c r="HO48" s="410"/>
      <c r="HP48" s="410"/>
      <c r="HQ48" s="410"/>
      <c r="HR48" s="410"/>
      <c r="HS48" s="410"/>
      <c r="HT48" s="410"/>
      <c r="HU48" s="410"/>
      <c r="HV48" s="410"/>
      <c r="HW48" s="410"/>
      <c r="HX48" s="410"/>
      <c r="HY48" s="410"/>
      <c r="HZ48" s="410"/>
      <c r="IA48" s="410"/>
      <c r="IB48" s="410"/>
      <c r="IC48" s="410"/>
      <c r="ID48" s="410"/>
      <c r="IE48" s="410"/>
      <c r="IF48" s="410"/>
      <c r="IG48" s="410"/>
      <c r="IH48" s="410"/>
      <c r="II48" s="410"/>
      <c r="IJ48" s="410"/>
      <c r="IK48" s="410"/>
      <c r="IL48" s="410"/>
      <c r="IM48" s="410"/>
      <c r="IN48" s="410"/>
      <c r="IO48" s="410"/>
      <c r="IP48" s="410"/>
      <c r="IQ48" s="410"/>
      <c r="IR48" s="410"/>
      <c r="IS48" s="410"/>
      <c r="IT48" s="454"/>
      <c r="IU48" s="419"/>
    </row>
    <row r="49" spans="1:255" ht="3" customHeight="1" x14ac:dyDescent="0.25">
      <c r="A49" s="92"/>
      <c r="B49" s="93"/>
      <c r="C49" s="93"/>
      <c r="D49" s="93"/>
      <c r="E49" s="406"/>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c r="BP49" s="407"/>
      <c r="BQ49" s="407"/>
      <c r="BR49" s="407"/>
      <c r="BS49" s="407"/>
      <c r="BT49" s="407"/>
      <c r="BU49" s="407"/>
      <c r="BV49" s="407"/>
      <c r="BW49" s="407"/>
      <c r="BX49" s="407"/>
      <c r="BY49" s="407"/>
      <c r="BZ49" s="407"/>
      <c r="CA49" s="407"/>
      <c r="CB49" s="407"/>
      <c r="CC49" s="407"/>
      <c r="CD49" s="407"/>
      <c r="CE49" s="407"/>
      <c r="CF49" s="407"/>
      <c r="CG49" s="407"/>
      <c r="CH49" s="407"/>
      <c r="CI49" s="407"/>
      <c r="CJ49" s="407"/>
      <c r="CK49" s="407"/>
      <c r="CL49" s="407"/>
      <c r="CM49" s="407"/>
      <c r="CN49" s="407"/>
      <c r="CO49" s="407"/>
      <c r="CP49" s="407"/>
      <c r="CQ49" s="407"/>
      <c r="CR49" s="407"/>
      <c r="CS49" s="407"/>
      <c r="CT49" s="407"/>
      <c r="CU49" s="407"/>
      <c r="CV49" s="407"/>
      <c r="CW49" s="407"/>
      <c r="CX49" s="407"/>
      <c r="CY49" s="407"/>
      <c r="CZ49" s="407"/>
      <c r="DA49" s="407"/>
      <c r="DB49" s="407"/>
      <c r="DC49" s="407"/>
      <c r="DD49" s="407"/>
      <c r="DE49" s="407"/>
      <c r="DF49" s="407"/>
      <c r="DG49" s="407"/>
      <c r="DH49" s="407"/>
      <c r="DI49" s="407"/>
      <c r="DJ49" s="407"/>
      <c r="DK49" s="407"/>
      <c r="DL49" s="407"/>
      <c r="DM49" s="407"/>
      <c r="DN49" s="407"/>
      <c r="DO49" s="407"/>
      <c r="DP49" s="407"/>
      <c r="DQ49" s="407"/>
      <c r="DR49" s="407"/>
      <c r="DS49" s="407"/>
      <c r="DT49" s="407"/>
      <c r="DU49" s="407"/>
      <c r="DV49" s="407"/>
      <c r="DW49" s="407"/>
      <c r="DX49" s="407"/>
      <c r="DY49" s="407"/>
      <c r="DZ49" s="407"/>
      <c r="EA49" s="407"/>
      <c r="EB49" s="407"/>
      <c r="EC49" s="407"/>
      <c r="ED49" s="407"/>
      <c r="EE49" s="407"/>
      <c r="EF49" s="407"/>
      <c r="EG49" s="407"/>
      <c r="EH49" s="407"/>
      <c r="EI49" s="407"/>
      <c r="EJ49" s="407"/>
      <c r="EK49" s="407"/>
      <c r="EL49" s="407"/>
      <c r="EM49" s="407"/>
      <c r="EN49" s="407"/>
      <c r="EO49" s="407"/>
      <c r="EP49" s="407"/>
      <c r="EQ49" s="407"/>
      <c r="ER49" s="407"/>
      <c r="ES49" s="407"/>
      <c r="ET49" s="407"/>
      <c r="EU49" s="407"/>
      <c r="EV49" s="407"/>
      <c r="EW49" s="407"/>
      <c r="EX49" s="407"/>
      <c r="EY49" s="407"/>
      <c r="EZ49" s="407"/>
      <c r="FA49" s="407"/>
      <c r="FB49" s="407"/>
      <c r="FC49" s="407"/>
      <c r="FD49" s="407"/>
      <c r="FE49" s="407"/>
      <c r="FF49" s="407"/>
      <c r="FG49" s="407"/>
      <c r="FH49" s="407"/>
      <c r="FI49" s="407"/>
      <c r="FJ49" s="407"/>
      <c r="FK49" s="407"/>
      <c r="FL49" s="407"/>
      <c r="FM49" s="407"/>
      <c r="FN49" s="407"/>
      <c r="FO49" s="407"/>
      <c r="FP49" s="407"/>
      <c r="FQ49" s="407"/>
      <c r="FR49" s="407"/>
      <c r="FS49" s="407"/>
      <c r="FT49" s="407"/>
      <c r="FU49" s="407"/>
      <c r="FV49" s="407"/>
      <c r="FW49" s="407"/>
      <c r="FX49" s="407"/>
      <c r="FY49" s="407"/>
      <c r="FZ49" s="407"/>
      <c r="GA49" s="407"/>
      <c r="GB49" s="407"/>
      <c r="GC49" s="407"/>
      <c r="GD49" s="407"/>
      <c r="GE49" s="407"/>
      <c r="GF49" s="407"/>
      <c r="GG49" s="407"/>
      <c r="GH49" s="407"/>
      <c r="GI49" s="407"/>
      <c r="GJ49" s="407"/>
      <c r="GK49" s="407"/>
      <c r="GL49" s="407"/>
      <c r="GM49" s="407"/>
      <c r="GN49" s="407"/>
      <c r="GO49" s="407"/>
      <c r="GP49" s="407"/>
      <c r="GQ49" s="407"/>
      <c r="GR49" s="407"/>
      <c r="GS49" s="407"/>
      <c r="GT49" s="407"/>
      <c r="GU49" s="407"/>
      <c r="GV49" s="407"/>
      <c r="GW49" s="407"/>
      <c r="GX49" s="407"/>
      <c r="GY49" s="407"/>
      <c r="GZ49" s="407"/>
      <c r="HA49" s="407"/>
      <c r="HB49" s="407"/>
      <c r="HC49" s="407"/>
      <c r="HD49" s="407"/>
      <c r="HE49" s="407"/>
      <c r="HF49" s="407"/>
      <c r="HG49" s="407"/>
      <c r="HH49" s="407"/>
      <c r="HI49" s="407"/>
      <c r="HJ49" s="407"/>
      <c r="HK49" s="407"/>
      <c r="HL49" s="407"/>
      <c r="HM49" s="407"/>
      <c r="HN49" s="407"/>
      <c r="HO49" s="407"/>
      <c r="HP49" s="407"/>
      <c r="HQ49" s="407"/>
      <c r="HR49" s="407"/>
      <c r="HS49" s="407"/>
      <c r="HT49" s="407"/>
      <c r="HU49" s="407"/>
      <c r="HV49" s="407"/>
      <c r="HW49" s="407"/>
      <c r="HX49" s="407"/>
      <c r="HY49" s="407"/>
      <c r="HZ49" s="407"/>
      <c r="IA49" s="407"/>
      <c r="IB49" s="407"/>
      <c r="IC49" s="407"/>
      <c r="ID49" s="407"/>
      <c r="IE49" s="407"/>
      <c r="IF49" s="407"/>
      <c r="IG49" s="407"/>
      <c r="IH49" s="407"/>
      <c r="II49" s="407"/>
      <c r="IJ49" s="407"/>
      <c r="IK49" s="407"/>
      <c r="IL49" s="407"/>
      <c r="IM49" s="407"/>
      <c r="IN49" s="407"/>
      <c r="IO49" s="407"/>
      <c r="IP49" s="407"/>
      <c r="IQ49" s="407"/>
      <c r="IR49" s="407"/>
      <c r="IS49" s="407"/>
      <c r="IT49" s="407"/>
      <c r="IU49" s="466"/>
    </row>
    <row r="50" spans="1:255" ht="22.5" x14ac:dyDescent="0.25">
      <c r="A50" s="129" t="s">
        <v>192</v>
      </c>
      <c r="B50" s="71" t="str">
        <f>'Org ab 10 TEW'!C50</f>
        <v>Finanzen</v>
      </c>
      <c r="C50" s="71" t="str">
        <f>'Org ab 10 TEW'!D50</f>
        <v>Haushaltsplanung</v>
      </c>
      <c r="D50" s="71" t="str">
        <f>'Org ab 10 TEW'!E50</f>
        <v>1,00 VZÄ je 18.000 T€ Gesamtaufwendungen</v>
      </c>
      <c r="E50" s="395">
        <f t="shared" ref="E50" si="5">SUM(F50:IU50)</f>
        <v>0</v>
      </c>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09"/>
      <c r="BR50" s="409"/>
      <c r="BS50" s="409"/>
      <c r="BT50" s="409"/>
      <c r="BU50" s="409"/>
      <c r="BV50" s="409"/>
      <c r="BW50" s="409"/>
      <c r="BX50" s="409"/>
      <c r="BY50" s="409"/>
      <c r="BZ50" s="409"/>
      <c r="CA50" s="409"/>
      <c r="CB50" s="409"/>
      <c r="CC50" s="409"/>
      <c r="CD50" s="409"/>
      <c r="CE50" s="409"/>
      <c r="CF50" s="409"/>
      <c r="CG50" s="409"/>
      <c r="CH50" s="409"/>
      <c r="CI50" s="409"/>
      <c r="CJ50" s="409"/>
      <c r="CK50" s="409"/>
      <c r="CL50" s="409"/>
      <c r="CM50" s="409"/>
      <c r="CN50" s="409"/>
      <c r="CO50" s="409"/>
      <c r="CP50" s="409"/>
      <c r="CQ50" s="409"/>
      <c r="CR50" s="409"/>
      <c r="CS50" s="409"/>
      <c r="CT50" s="409"/>
      <c r="CU50" s="409"/>
      <c r="CV50" s="409"/>
      <c r="CW50" s="409"/>
      <c r="CX50" s="409"/>
      <c r="CY50" s="409"/>
      <c r="CZ50" s="409"/>
      <c r="DA50" s="409"/>
      <c r="DB50" s="409"/>
      <c r="DC50" s="409"/>
      <c r="DD50" s="409"/>
      <c r="DE50" s="409"/>
      <c r="DF50" s="409"/>
      <c r="DG50" s="409"/>
      <c r="DH50" s="409"/>
      <c r="DI50" s="409"/>
      <c r="DJ50" s="409"/>
      <c r="DK50" s="409"/>
      <c r="DL50" s="409"/>
      <c r="DM50" s="409"/>
      <c r="DN50" s="409"/>
      <c r="DO50" s="409"/>
      <c r="DP50" s="409"/>
      <c r="DQ50" s="409"/>
      <c r="DR50" s="409"/>
      <c r="DS50" s="409"/>
      <c r="DT50" s="409"/>
      <c r="DU50" s="409"/>
      <c r="DV50" s="409"/>
      <c r="DW50" s="409"/>
      <c r="DX50" s="409"/>
      <c r="DY50" s="409"/>
      <c r="DZ50" s="409"/>
      <c r="EA50" s="409"/>
      <c r="EB50" s="409"/>
      <c r="EC50" s="409"/>
      <c r="ED50" s="409"/>
      <c r="EE50" s="409"/>
      <c r="EF50" s="409"/>
      <c r="EG50" s="409"/>
      <c r="EH50" s="409"/>
      <c r="EI50" s="409"/>
      <c r="EJ50" s="409"/>
      <c r="EK50" s="409"/>
      <c r="EL50" s="409"/>
      <c r="EM50" s="409"/>
      <c r="EN50" s="409"/>
      <c r="EO50" s="409"/>
      <c r="EP50" s="409"/>
      <c r="EQ50" s="409"/>
      <c r="ER50" s="409"/>
      <c r="ES50" s="409"/>
      <c r="ET50" s="409"/>
      <c r="EU50" s="409"/>
      <c r="EV50" s="409"/>
      <c r="EW50" s="409"/>
      <c r="EX50" s="409"/>
      <c r="EY50" s="409"/>
      <c r="EZ50" s="409"/>
      <c r="FA50" s="409"/>
      <c r="FB50" s="409"/>
      <c r="FC50" s="409"/>
      <c r="FD50" s="409"/>
      <c r="FE50" s="409"/>
      <c r="FF50" s="409"/>
      <c r="FG50" s="409"/>
      <c r="FH50" s="409"/>
      <c r="FI50" s="409"/>
      <c r="FJ50" s="409"/>
      <c r="FK50" s="409"/>
      <c r="FL50" s="409"/>
      <c r="FM50" s="409"/>
      <c r="FN50" s="409"/>
      <c r="FO50" s="409"/>
      <c r="FP50" s="409"/>
      <c r="FQ50" s="409"/>
      <c r="FR50" s="409"/>
      <c r="FS50" s="409"/>
      <c r="FT50" s="409"/>
      <c r="FU50" s="409"/>
      <c r="FV50" s="409"/>
      <c r="FW50" s="409"/>
      <c r="FX50" s="409"/>
      <c r="FY50" s="409"/>
      <c r="FZ50" s="409"/>
      <c r="GA50" s="409"/>
      <c r="GB50" s="409"/>
      <c r="GC50" s="409"/>
      <c r="GD50" s="409"/>
      <c r="GE50" s="409"/>
      <c r="GF50" s="409"/>
      <c r="GG50" s="409"/>
      <c r="GH50" s="409"/>
      <c r="GI50" s="409"/>
      <c r="GJ50" s="409"/>
      <c r="GK50" s="409"/>
      <c r="GL50" s="409"/>
      <c r="GM50" s="409"/>
      <c r="GN50" s="409"/>
      <c r="GO50" s="409"/>
      <c r="GP50" s="409"/>
      <c r="GQ50" s="409"/>
      <c r="GR50" s="409"/>
      <c r="GS50" s="409"/>
      <c r="GT50" s="409"/>
      <c r="GU50" s="409"/>
      <c r="GV50" s="409"/>
      <c r="GW50" s="409"/>
      <c r="GX50" s="409"/>
      <c r="GY50" s="409"/>
      <c r="GZ50" s="409"/>
      <c r="HA50" s="409"/>
      <c r="HB50" s="409"/>
      <c r="HC50" s="409"/>
      <c r="HD50" s="409"/>
      <c r="HE50" s="409"/>
      <c r="HF50" s="409"/>
      <c r="HG50" s="409"/>
      <c r="HH50" s="409"/>
      <c r="HI50" s="409"/>
      <c r="HJ50" s="409"/>
      <c r="HK50" s="409"/>
      <c r="HL50" s="409"/>
      <c r="HM50" s="409"/>
      <c r="HN50" s="409"/>
      <c r="HO50" s="409"/>
      <c r="HP50" s="409"/>
      <c r="HQ50" s="409"/>
      <c r="HR50" s="409"/>
      <c r="HS50" s="409"/>
      <c r="HT50" s="409"/>
      <c r="HU50" s="409"/>
      <c r="HV50" s="409"/>
      <c r="HW50" s="409"/>
      <c r="HX50" s="409"/>
      <c r="HY50" s="409"/>
      <c r="HZ50" s="409"/>
      <c r="IA50" s="409"/>
      <c r="IB50" s="409"/>
      <c r="IC50" s="409"/>
      <c r="ID50" s="409"/>
      <c r="IE50" s="409"/>
      <c r="IF50" s="409"/>
      <c r="IG50" s="409"/>
      <c r="IH50" s="409"/>
      <c r="II50" s="409"/>
      <c r="IJ50" s="409"/>
      <c r="IK50" s="409"/>
      <c r="IL50" s="409"/>
      <c r="IM50" s="409"/>
      <c r="IN50" s="409"/>
      <c r="IO50" s="409"/>
      <c r="IP50" s="409"/>
      <c r="IQ50" s="409"/>
      <c r="IR50" s="409"/>
      <c r="IS50" s="409"/>
      <c r="IT50" s="455"/>
      <c r="IU50" s="419"/>
    </row>
    <row r="51" spans="1:255" ht="45" x14ac:dyDescent="0.25">
      <c r="A51" s="134" t="s">
        <v>193</v>
      </c>
      <c r="B51" s="71" t="str">
        <f>'Org ab 10 TEW'!C51</f>
        <v>Finanzen</v>
      </c>
      <c r="C51" s="71" t="str">
        <f>'Org ab 10 TEW'!D51</f>
        <v>Ausführung des Haushaltsplans und Erstellung des Jahresabschlusses</v>
      </c>
      <c r="D51" s="668" t="str">
        <f>'Org ab 10 TEW'!E51</f>
        <v>2,40 VZÄ Grundbedarf 
zzgl. 1,00 VZÄ je 5.000 T€ Gesamtaufwendungen</v>
      </c>
      <c r="E51" s="680">
        <f>SUM(F51:IU51)</f>
        <v>0</v>
      </c>
      <c r="F51" s="671"/>
      <c r="G51" s="671"/>
      <c r="H51" s="671"/>
      <c r="I51" s="671"/>
      <c r="J51" s="671"/>
      <c r="K51" s="671"/>
      <c r="L51" s="671"/>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1"/>
      <c r="AJ51" s="671"/>
      <c r="AK51" s="671"/>
      <c r="AL51" s="671"/>
      <c r="AM51" s="671"/>
      <c r="AN51" s="671"/>
      <c r="AO51" s="671"/>
      <c r="AP51" s="671"/>
      <c r="AQ51" s="671"/>
      <c r="AR51" s="671"/>
      <c r="AS51" s="671"/>
      <c r="AT51" s="671"/>
      <c r="AU51" s="671"/>
      <c r="AV51" s="671"/>
      <c r="AW51" s="671"/>
      <c r="AX51" s="671"/>
      <c r="AY51" s="671"/>
      <c r="AZ51" s="671"/>
      <c r="BA51" s="671"/>
      <c r="BB51" s="671"/>
      <c r="BC51" s="671"/>
      <c r="BD51" s="671"/>
      <c r="BE51" s="671"/>
      <c r="BF51" s="671"/>
      <c r="BG51" s="671"/>
      <c r="BH51" s="671"/>
      <c r="BI51" s="671"/>
      <c r="BJ51" s="671"/>
      <c r="BK51" s="671"/>
      <c r="BL51" s="671"/>
      <c r="BM51" s="671"/>
      <c r="BN51" s="671"/>
      <c r="BO51" s="671"/>
      <c r="BP51" s="671"/>
      <c r="BQ51" s="671"/>
      <c r="BR51" s="671"/>
      <c r="BS51" s="671"/>
      <c r="BT51" s="671"/>
      <c r="BU51" s="671"/>
      <c r="BV51" s="671"/>
      <c r="BW51" s="671"/>
      <c r="BX51" s="671"/>
      <c r="BY51" s="671"/>
      <c r="BZ51" s="671"/>
      <c r="CA51" s="671"/>
      <c r="CB51" s="671"/>
      <c r="CC51" s="671"/>
      <c r="CD51" s="671"/>
      <c r="CE51" s="671"/>
      <c r="CF51" s="671"/>
      <c r="CG51" s="671"/>
      <c r="CH51" s="671"/>
      <c r="CI51" s="671"/>
      <c r="CJ51" s="671"/>
      <c r="CK51" s="671"/>
      <c r="CL51" s="671"/>
      <c r="CM51" s="671"/>
      <c r="CN51" s="671"/>
      <c r="CO51" s="671"/>
      <c r="CP51" s="671"/>
      <c r="CQ51" s="671"/>
      <c r="CR51" s="671"/>
      <c r="CS51" s="671"/>
      <c r="CT51" s="671"/>
      <c r="CU51" s="671"/>
      <c r="CV51" s="671"/>
      <c r="CW51" s="671"/>
      <c r="CX51" s="671"/>
      <c r="CY51" s="671"/>
      <c r="CZ51" s="671"/>
      <c r="DA51" s="671"/>
      <c r="DB51" s="671"/>
      <c r="DC51" s="671"/>
      <c r="DD51" s="671"/>
      <c r="DE51" s="671"/>
      <c r="DF51" s="671"/>
      <c r="DG51" s="671"/>
      <c r="DH51" s="671"/>
      <c r="DI51" s="671"/>
      <c r="DJ51" s="671"/>
      <c r="DK51" s="671"/>
      <c r="DL51" s="671"/>
      <c r="DM51" s="671"/>
      <c r="DN51" s="671"/>
      <c r="DO51" s="671"/>
      <c r="DP51" s="671"/>
      <c r="DQ51" s="671"/>
      <c r="DR51" s="671"/>
      <c r="DS51" s="671"/>
      <c r="DT51" s="671"/>
      <c r="DU51" s="671"/>
      <c r="DV51" s="671"/>
      <c r="DW51" s="671"/>
      <c r="DX51" s="671"/>
      <c r="DY51" s="671"/>
      <c r="DZ51" s="671"/>
      <c r="EA51" s="671"/>
      <c r="EB51" s="671"/>
      <c r="EC51" s="671"/>
      <c r="ED51" s="671"/>
      <c r="EE51" s="671"/>
      <c r="EF51" s="671"/>
      <c r="EG51" s="671"/>
      <c r="EH51" s="671"/>
      <c r="EI51" s="671"/>
      <c r="EJ51" s="671"/>
      <c r="EK51" s="671"/>
      <c r="EL51" s="671"/>
      <c r="EM51" s="671"/>
      <c r="EN51" s="671"/>
      <c r="EO51" s="671"/>
      <c r="EP51" s="671"/>
      <c r="EQ51" s="671"/>
      <c r="ER51" s="671"/>
      <c r="ES51" s="671"/>
      <c r="ET51" s="671"/>
      <c r="EU51" s="671"/>
      <c r="EV51" s="671"/>
      <c r="EW51" s="671"/>
      <c r="EX51" s="671"/>
      <c r="EY51" s="671"/>
      <c r="EZ51" s="671"/>
      <c r="FA51" s="671"/>
      <c r="FB51" s="671"/>
      <c r="FC51" s="671"/>
      <c r="FD51" s="671"/>
      <c r="FE51" s="671"/>
      <c r="FF51" s="671"/>
      <c r="FG51" s="671"/>
      <c r="FH51" s="671"/>
      <c r="FI51" s="671"/>
      <c r="FJ51" s="671"/>
      <c r="FK51" s="671"/>
      <c r="FL51" s="671"/>
      <c r="FM51" s="671"/>
      <c r="FN51" s="671"/>
      <c r="FO51" s="671"/>
      <c r="FP51" s="671"/>
      <c r="FQ51" s="671"/>
      <c r="FR51" s="671"/>
      <c r="FS51" s="671"/>
      <c r="FT51" s="671"/>
      <c r="FU51" s="671"/>
      <c r="FV51" s="671"/>
      <c r="FW51" s="671"/>
      <c r="FX51" s="671"/>
      <c r="FY51" s="671"/>
      <c r="FZ51" s="671"/>
      <c r="GA51" s="671"/>
      <c r="GB51" s="671"/>
      <c r="GC51" s="671"/>
      <c r="GD51" s="671"/>
      <c r="GE51" s="671"/>
      <c r="GF51" s="671"/>
      <c r="GG51" s="671"/>
      <c r="GH51" s="671"/>
      <c r="GI51" s="671"/>
      <c r="GJ51" s="671"/>
      <c r="GK51" s="671"/>
      <c r="GL51" s="671"/>
      <c r="GM51" s="671"/>
      <c r="GN51" s="671"/>
      <c r="GO51" s="671"/>
      <c r="GP51" s="671"/>
      <c r="GQ51" s="671"/>
      <c r="GR51" s="671"/>
      <c r="GS51" s="671"/>
      <c r="GT51" s="671"/>
      <c r="GU51" s="671"/>
      <c r="GV51" s="671"/>
      <c r="GW51" s="671"/>
      <c r="GX51" s="671"/>
      <c r="GY51" s="671"/>
      <c r="GZ51" s="671"/>
      <c r="HA51" s="671"/>
      <c r="HB51" s="671"/>
      <c r="HC51" s="671"/>
      <c r="HD51" s="671"/>
      <c r="HE51" s="671"/>
      <c r="HF51" s="671"/>
      <c r="HG51" s="671"/>
      <c r="HH51" s="671"/>
      <c r="HI51" s="671"/>
      <c r="HJ51" s="671"/>
      <c r="HK51" s="671"/>
      <c r="HL51" s="671"/>
      <c r="HM51" s="671"/>
      <c r="HN51" s="671"/>
      <c r="HO51" s="671"/>
      <c r="HP51" s="671"/>
      <c r="HQ51" s="671"/>
      <c r="HR51" s="671"/>
      <c r="HS51" s="671"/>
      <c r="HT51" s="671"/>
      <c r="HU51" s="671"/>
      <c r="HV51" s="671"/>
      <c r="HW51" s="671"/>
      <c r="HX51" s="671"/>
      <c r="HY51" s="671"/>
      <c r="HZ51" s="671"/>
      <c r="IA51" s="671"/>
      <c r="IB51" s="671"/>
      <c r="IC51" s="671"/>
      <c r="ID51" s="671"/>
      <c r="IE51" s="671"/>
      <c r="IF51" s="671"/>
      <c r="IG51" s="671"/>
      <c r="IH51" s="671"/>
      <c r="II51" s="671"/>
      <c r="IJ51" s="671"/>
      <c r="IK51" s="671"/>
      <c r="IL51" s="671"/>
      <c r="IM51" s="671"/>
      <c r="IN51" s="671"/>
      <c r="IO51" s="671"/>
      <c r="IP51" s="671"/>
      <c r="IQ51" s="671"/>
      <c r="IR51" s="671"/>
      <c r="IS51" s="671"/>
      <c r="IT51" s="689"/>
      <c r="IU51" s="677"/>
    </row>
    <row r="52" spans="1:255" ht="33.75" x14ac:dyDescent="0.25">
      <c r="A52" s="134" t="s">
        <v>194</v>
      </c>
      <c r="B52" s="71" t="str">
        <f>'Org ab 10 TEW'!C52</f>
        <v>Finanzen</v>
      </c>
      <c r="C52" s="71" t="str">
        <f>'Org ab 10 TEW'!D52</f>
        <v>Bearbeitung der finanzwirtschaftlichen Aspekte von Verträgen</v>
      </c>
      <c r="D52" s="669"/>
      <c r="E52" s="682"/>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c r="AH52" s="676"/>
      <c r="AI52" s="676"/>
      <c r="AJ52" s="676"/>
      <c r="AK52" s="676"/>
      <c r="AL52" s="676"/>
      <c r="AM52" s="676"/>
      <c r="AN52" s="676"/>
      <c r="AO52" s="676"/>
      <c r="AP52" s="676"/>
      <c r="AQ52" s="676"/>
      <c r="AR52" s="676"/>
      <c r="AS52" s="676"/>
      <c r="AT52" s="676"/>
      <c r="AU52" s="676"/>
      <c r="AV52" s="676"/>
      <c r="AW52" s="676"/>
      <c r="AX52" s="676"/>
      <c r="AY52" s="676"/>
      <c r="AZ52" s="676"/>
      <c r="BA52" s="676"/>
      <c r="BB52" s="676"/>
      <c r="BC52" s="676"/>
      <c r="BD52" s="676"/>
      <c r="BE52" s="676"/>
      <c r="BF52" s="676"/>
      <c r="BG52" s="676"/>
      <c r="BH52" s="676"/>
      <c r="BI52" s="676"/>
      <c r="BJ52" s="676"/>
      <c r="BK52" s="676"/>
      <c r="BL52" s="676"/>
      <c r="BM52" s="676"/>
      <c r="BN52" s="676"/>
      <c r="BO52" s="676"/>
      <c r="BP52" s="676"/>
      <c r="BQ52" s="676"/>
      <c r="BR52" s="676"/>
      <c r="BS52" s="676"/>
      <c r="BT52" s="676"/>
      <c r="BU52" s="676"/>
      <c r="BV52" s="676"/>
      <c r="BW52" s="676"/>
      <c r="BX52" s="676"/>
      <c r="BY52" s="676"/>
      <c r="BZ52" s="676"/>
      <c r="CA52" s="676"/>
      <c r="CB52" s="676"/>
      <c r="CC52" s="676"/>
      <c r="CD52" s="676"/>
      <c r="CE52" s="676"/>
      <c r="CF52" s="676"/>
      <c r="CG52" s="676"/>
      <c r="CH52" s="676"/>
      <c r="CI52" s="676"/>
      <c r="CJ52" s="676"/>
      <c r="CK52" s="676"/>
      <c r="CL52" s="676"/>
      <c r="CM52" s="676"/>
      <c r="CN52" s="676"/>
      <c r="CO52" s="676"/>
      <c r="CP52" s="676"/>
      <c r="CQ52" s="676"/>
      <c r="CR52" s="676"/>
      <c r="CS52" s="676"/>
      <c r="CT52" s="676"/>
      <c r="CU52" s="676"/>
      <c r="CV52" s="676"/>
      <c r="CW52" s="676"/>
      <c r="CX52" s="676"/>
      <c r="CY52" s="676"/>
      <c r="CZ52" s="676"/>
      <c r="DA52" s="676"/>
      <c r="DB52" s="676"/>
      <c r="DC52" s="676"/>
      <c r="DD52" s="676"/>
      <c r="DE52" s="676"/>
      <c r="DF52" s="676"/>
      <c r="DG52" s="676"/>
      <c r="DH52" s="676"/>
      <c r="DI52" s="676"/>
      <c r="DJ52" s="676"/>
      <c r="DK52" s="676"/>
      <c r="DL52" s="676"/>
      <c r="DM52" s="676"/>
      <c r="DN52" s="676"/>
      <c r="DO52" s="676"/>
      <c r="DP52" s="676"/>
      <c r="DQ52" s="676"/>
      <c r="DR52" s="676"/>
      <c r="DS52" s="676"/>
      <c r="DT52" s="676"/>
      <c r="DU52" s="676"/>
      <c r="DV52" s="676"/>
      <c r="DW52" s="676"/>
      <c r="DX52" s="676"/>
      <c r="DY52" s="676"/>
      <c r="DZ52" s="676"/>
      <c r="EA52" s="676"/>
      <c r="EB52" s="676"/>
      <c r="EC52" s="676"/>
      <c r="ED52" s="676"/>
      <c r="EE52" s="676"/>
      <c r="EF52" s="676"/>
      <c r="EG52" s="676"/>
      <c r="EH52" s="676"/>
      <c r="EI52" s="676"/>
      <c r="EJ52" s="676"/>
      <c r="EK52" s="676"/>
      <c r="EL52" s="676"/>
      <c r="EM52" s="676"/>
      <c r="EN52" s="676"/>
      <c r="EO52" s="676"/>
      <c r="EP52" s="676"/>
      <c r="EQ52" s="676"/>
      <c r="ER52" s="676"/>
      <c r="ES52" s="676"/>
      <c r="ET52" s="676"/>
      <c r="EU52" s="676"/>
      <c r="EV52" s="676"/>
      <c r="EW52" s="676"/>
      <c r="EX52" s="676"/>
      <c r="EY52" s="676"/>
      <c r="EZ52" s="676"/>
      <c r="FA52" s="676"/>
      <c r="FB52" s="676"/>
      <c r="FC52" s="676"/>
      <c r="FD52" s="676"/>
      <c r="FE52" s="676"/>
      <c r="FF52" s="676"/>
      <c r="FG52" s="676"/>
      <c r="FH52" s="676"/>
      <c r="FI52" s="676"/>
      <c r="FJ52" s="676"/>
      <c r="FK52" s="676"/>
      <c r="FL52" s="676"/>
      <c r="FM52" s="676"/>
      <c r="FN52" s="676"/>
      <c r="FO52" s="676"/>
      <c r="FP52" s="676"/>
      <c r="FQ52" s="676"/>
      <c r="FR52" s="676"/>
      <c r="FS52" s="676"/>
      <c r="FT52" s="676"/>
      <c r="FU52" s="676"/>
      <c r="FV52" s="676"/>
      <c r="FW52" s="676"/>
      <c r="FX52" s="676"/>
      <c r="FY52" s="676"/>
      <c r="FZ52" s="676"/>
      <c r="GA52" s="676"/>
      <c r="GB52" s="676"/>
      <c r="GC52" s="676"/>
      <c r="GD52" s="676"/>
      <c r="GE52" s="676"/>
      <c r="GF52" s="676"/>
      <c r="GG52" s="676"/>
      <c r="GH52" s="676"/>
      <c r="GI52" s="676"/>
      <c r="GJ52" s="676"/>
      <c r="GK52" s="676"/>
      <c r="GL52" s="676"/>
      <c r="GM52" s="676"/>
      <c r="GN52" s="676"/>
      <c r="GO52" s="676"/>
      <c r="GP52" s="676"/>
      <c r="GQ52" s="676"/>
      <c r="GR52" s="676"/>
      <c r="GS52" s="676"/>
      <c r="GT52" s="676"/>
      <c r="GU52" s="676"/>
      <c r="GV52" s="676"/>
      <c r="GW52" s="676"/>
      <c r="GX52" s="676"/>
      <c r="GY52" s="676"/>
      <c r="GZ52" s="676"/>
      <c r="HA52" s="676"/>
      <c r="HB52" s="676"/>
      <c r="HC52" s="676"/>
      <c r="HD52" s="676"/>
      <c r="HE52" s="676"/>
      <c r="HF52" s="676"/>
      <c r="HG52" s="676"/>
      <c r="HH52" s="676"/>
      <c r="HI52" s="676"/>
      <c r="HJ52" s="676"/>
      <c r="HK52" s="676"/>
      <c r="HL52" s="676"/>
      <c r="HM52" s="676"/>
      <c r="HN52" s="676"/>
      <c r="HO52" s="676"/>
      <c r="HP52" s="676"/>
      <c r="HQ52" s="676"/>
      <c r="HR52" s="676"/>
      <c r="HS52" s="676"/>
      <c r="HT52" s="676"/>
      <c r="HU52" s="676"/>
      <c r="HV52" s="676"/>
      <c r="HW52" s="676"/>
      <c r="HX52" s="676"/>
      <c r="HY52" s="676"/>
      <c r="HZ52" s="676"/>
      <c r="IA52" s="676"/>
      <c r="IB52" s="676"/>
      <c r="IC52" s="676"/>
      <c r="ID52" s="676"/>
      <c r="IE52" s="676"/>
      <c r="IF52" s="676"/>
      <c r="IG52" s="676"/>
      <c r="IH52" s="676"/>
      <c r="II52" s="676"/>
      <c r="IJ52" s="676"/>
      <c r="IK52" s="676"/>
      <c r="IL52" s="676"/>
      <c r="IM52" s="676"/>
      <c r="IN52" s="676"/>
      <c r="IO52" s="676"/>
      <c r="IP52" s="676"/>
      <c r="IQ52" s="676"/>
      <c r="IR52" s="676"/>
      <c r="IS52" s="676"/>
      <c r="IT52" s="691"/>
      <c r="IU52" s="677"/>
    </row>
    <row r="53" spans="1:255" x14ac:dyDescent="0.25">
      <c r="A53" s="134" t="s">
        <v>197</v>
      </c>
      <c r="B53" s="71" t="str">
        <f>'Org ab 10 TEW'!C53</f>
        <v>Finanzen</v>
      </c>
      <c r="C53" s="71" t="str">
        <f>'Org ab 10 TEW'!D53</f>
        <v>Einnahmenbeschaffung</v>
      </c>
      <c r="D53" s="669"/>
      <c r="E53" s="682"/>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6"/>
      <c r="AE53" s="676"/>
      <c r="AF53" s="676"/>
      <c r="AG53" s="676"/>
      <c r="AH53" s="676"/>
      <c r="AI53" s="676"/>
      <c r="AJ53" s="676"/>
      <c r="AK53" s="676"/>
      <c r="AL53" s="676"/>
      <c r="AM53" s="676"/>
      <c r="AN53" s="676"/>
      <c r="AO53" s="676"/>
      <c r="AP53" s="676"/>
      <c r="AQ53" s="676"/>
      <c r="AR53" s="676"/>
      <c r="AS53" s="676"/>
      <c r="AT53" s="676"/>
      <c r="AU53" s="676"/>
      <c r="AV53" s="676"/>
      <c r="AW53" s="676"/>
      <c r="AX53" s="676"/>
      <c r="AY53" s="676"/>
      <c r="AZ53" s="676"/>
      <c r="BA53" s="676"/>
      <c r="BB53" s="676"/>
      <c r="BC53" s="676"/>
      <c r="BD53" s="676"/>
      <c r="BE53" s="676"/>
      <c r="BF53" s="676"/>
      <c r="BG53" s="676"/>
      <c r="BH53" s="676"/>
      <c r="BI53" s="676"/>
      <c r="BJ53" s="676"/>
      <c r="BK53" s="676"/>
      <c r="BL53" s="676"/>
      <c r="BM53" s="676"/>
      <c r="BN53" s="676"/>
      <c r="BO53" s="676"/>
      <c r="BP53" s="676"/>
      <c r="BQ53" s="676"/>
      <c r="BR53" s="676"/>
      <c r="BS53" s="676"/>
      <c r="BT53" s="676"/>
      <c r="BU53" s="676"/>
      <c r="BV53" s="676"/>
      <c r="BW53" s="676"/>
      <c r="BX53" s="676"/>
      <c r="BY53" s="676"/>
      <c r="BZ53" s="676"/>
      <c r="CA53" s="676"/>
      <c r="CB53" s="676"/>
      <c r="CC53" s="676"/>
      <c r="CD53" s="676"/>
      <c r="CE53" s="676"/>
      <c r="CF53" s="676"/>
      <c r="CG53" s="676"/>
      <c r="CH53" s="676"/>
      <c r="CI53" s="676"/>
      <c r="CJ53" s="676"/>
      <c r="CK53" s="676"/>
      <c r="CL53" s="676"/>
      <c r="CM53" s="676"/>
      <c r="CN53" s="676"/>
      <c r="CO53" s="676"/>
      <c r="CP53" s="676"/>
      <c r="CQ53" s="676"/>
      <c r="CR53" s="676"/>
      <c r="CS53" s="676"/>
      <c r="CT53" s="676"/>
      <c r="CU53" s="676"/>
      <c r="CV53" s="676"/>
      <c r="CW53" s="676"/>
      <c r="CX53" s="676"/>
      <c r="CY53" s="676"/>
      <c r="CZ53" s="676"/>
      <c r="DA53" s="676"/>
      <c r="DB53" s="676"/>
      <c r="DC53" s="676"/>
      <c r="DD53" s="676"/>
      <c r="DE53" s="676"/>
      <c r="DF53" s="676"/>
      <c r="DG53" s="676"/>
      <c r="DH53" s="676"/>
      <c r="DI53" s="676"/>
      <c r="DJ53" s="676"/>
      <c r="DK53" s="676"/>
      <c r="DL53" s="676"/>
      <c r="DM53" s="676"/>
      <c r="DN53" s="676"/>
      <c r="DO53" s="676"/>
      <c r="DP53" s="676"/>
      <c r="DQ53" s="676"/>
      <c r="DR53" s="676"/>
      <c r="DS53" s="676"/>
      <c r="DT53" s="676"/>
      <c r="DU53" s="676"/>
      <c r="DV53" s="676"/>
      <c r="DW53" s="676"/>
      <c r="DX53" s="676"/>
      <c r="DY53" s="676"/>
      <c r="DZ53" s="676"/>
      <c r="EA53" s="676"/>
      <c r="EB53" s="676"/>
      <c r="EC53" s="676"/>
      <c r="ED53" s="676"/>
      <c r="EE53" s="676"/>
      <c r="EF53" s="676"/>
      <c r="EG53" s="676"/>
      <c r="EH53" s="676"/>
      <c r="EI53" s="676"/>
      <c r="EJ53" s="676"/>
      <c r="EK53" s="676"/>
      <c r="EL53" s="676"/>
      <c r="EM53" s="676"/>
      <c r="EN53" s="676"/>
      <c r="EO53" s="676"/>
      <c r="EP53" s="676"/>
      <c r="EQ53" s="676"/>
      <c r="ER53" s="676"/>
      <c r="ES53" s="676"/>
      <c r="ET53" s="676"/>
      <c r="EU53" s="676"/>
      <c r="EV53" s="676"/>
      <c r="EW53" s="676"/>
      <c r="EX53" s="676"/>
      <c r="EY53" s="676"/>
      <c r="EZ53" s="676"/>
      <c r="FA53" s="676"/>
      <c r="FB53" s="676"/>
      <c r="FC53" s="676"/>
      <c r="FD53" s="676"/>
      <c r="FE53" s="676"/>
      <c r="FF53" s="676"/>
      <c r="FG53" s="676"/>
      <c r="FH53" s="676"/>
      <c r="FI53" s="676"/>
      <c r="FJ53" s="676"/>
      <c r="FK53" s="676"/>
      <c r="FL53" s="676"/>
      <c r="FM53" s="676"/>
      <c r="FN53" s="676"/>
      <c r="FO53" s="676"/>
      <c r="FP53" s="676"/>
      <c r="FQ53" s="676"/>
      <c r="FR53" s="676"/>
      <c r="FS53" s="676"/>
      <c r="FT53" s="676"/>
      <c r="FU53" s="676"/>
      <c r="FV53" s="676"/>
      <c r="FW53" s="676"/>
      <c r="FX53" s="676"/>
      <c r="FY53" s="676"/>
      <c r="FZ53" s="676"/>
      <c r="GA53" s="676"/>
      <c r="GB53" s="676"/>
      <c r="GC53" s="676"/>
      <c r="GD53" s="676"/>
      <c r="GE53" s="676"/>
      <c r="GF53" s="676"/>
      <c r="GG53" s="676"/>
      <c r="GH53" s="676"/>
      <c r="GI53" s="676"/>
      <c r="GJ53" s="676"/>
      <c r="GK53" s="676"/>
      <c r="GL53" s="676"/>
      <c r="GM53" s="676"/>
      <c r="GN53" s="676"/>
      <c r="GO53" s="676"/>
      <c r="GP53" s="676"/>
      <c r="GQ53" s="676"/>
      <c r="GR53" s="676"/>
      <c r="GS53" s="676"/>
      <c r="GT53" s="676"/>
      <c r="GU53" s="676"/>
      <c r="GV53" s="676"/>
      <c r="GW53" s="676"/>
      <c r="GX53" s="676"/>
      <c r="GY53" s="676"/>
      <c r="GZ53" s="676"/>
      <c r="HA53" s="676"/>
      <c r="HB53" s="676"/>
      <c r="HC53" s="676"/>
      <c r="HD53" s="676"/>
      <c r="HE53" s="676"/>
      <c r="HF53" s="676"/>
      <c r="HG53" s="676"/>
      <c r="HH53" s="676"/>
      <c r="HI53" s="676"/>
      <c r="HJ53" s="676"/>
      <c r="HK53" s="676"/>
      <c r="HL53" s="676"/>
      <c r="HM53" s="676"/>
      <c r="HN53" s="676"/>
      <c r="HO53" s="676"/>
      <c r="HP53" s="676"/>
      <c r="HQ53" s="676"/>
      <c r="HR53" s="676"/>
      <c r="HS53" s="676"/>
      <c r="HT53" s="676"/>
      <c r="HU53" s="676"/>
      <c r="HV53" s="676"/>
      <c r="HW53" s="676"/>
      <c r="HX53" s="676"/>
      <c r="HY53" s="676"/>
      <c r="HZ53" s="676"/>
      <c r="IA53" s="676"/>
      <c r="IB53" s="676"/>
      <c r="IC53" s="676"/>
      <c r="ID53" s="676"/>
      <c r="IE53" s="676"/>
      <c r="IF53" s="676"/>
      <c r="IG53" s="676"/>
      <c r="IH53" s="676"/>
      <c r="II53" s="676"/>
      <c r="IJ53" s="676"/>
      <c r="IK53" s="676"/>
      <c r="IL53" s="676"/>
      <c r="IM53" s="676"/>
      <c r="IN53" s="676"/>
      <c r="IO53" s="676"/>
      <c r="IP53" s="676"/>
      <c r="IQ53" s="676"/>
      <c r="IR53" s="676"/>
      <c r="IS53" s="676"/>
      <c r="IT53" s="691"/>
      <c r="IU53" s="677"/>
    </row>
    <row r="54" spans="1:255" x14ac:dyDescent="0.25">
      <c r="A54" s="134" t="s">
        <v>196</v>
      </c>
      <c r="B54" s="71" t="str">
        <f>'Org ab 10 TEW'!C54</f>
        <v>Finanzen</v>
      </c>
      <c r="C54" s="71" t="str">
        <f>'Org ab 10 TEW'!D54</f>
        <v>Körperliche Inventur</v>
      </c>
      <c r="D54" s="669"/>
      <c r="E54" s="682"/>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6"/>
      <c r="AF54" s="676"/>
      <c r="AG54" s="676"/>
      <c r="AH54" s="676"/>
      <c r="AI54" s="676"/>
      <c r="AJ54" s="676"/>
      <c r="AK54" s="676"/>
      <c r="AL54" s="676"/>
      <c r="AM54" s="676"/>
      <c r="AN54" s="676"/>
      <c r="AO54" s="676"/>
      <c r="AP54" s="676"/>
      <c r="AQ54" s="676"/>
      <c r="AR54" s="676"/>
      <c r="AS54" s="676"/>
      <c r="AT54" s="676"/>
      <c r="AU54" s="676"/>
      <c r="AV54" s="676"/>
      <c r="AW54" s="676"/>
      <c r="AX54" s="676"/>
      <c r="AY54" s="676"/>
      <c r="AZ54" s="676"/>
      <c r="BA54" s="676"/>
      <c r="BB54" s="676"/>
      <c r="BC54" s="676"/>
      <c r="BD54" s="676"/>
      <c r="BE54" s="676"/>
      <c r="BF54" s="676"/>
      <c r="BG54" s="676"/>
      <c r="BH54" s="676"/>
      <c r="BI54" s="676"/>
      <c r="BJ54" s="676"/>
      <c r="BK54" s="676"/>
      <c r="BL54" s="676"/>
      <c r="BM54" s="676"/>
      <c r="BN54" s="676"/>
      <c r="BO54" s="676"/>
      <c r="BP54" s="676"/>
      <c r="BQ54" s="676"/>
      <c r="BR54" s="676"/>
      <c r="BS54" s="676"/>
      <c r="BT54" s="676"/>
      <c r="BU54" s="676"/>
      <c r="BV54" s="676"/>
      <c r="BW54" s="676"/>
      <c r="BX54" s="676"/>
      <c r="BY54" s="676"/>
      <c r="BZ54" s="676"/>
      <c r="CA54" s="676"/>
      <c r="CB54" s="676"/>
      <c r="CC54" s="676"/>
      <c r="CD54" s="676"/>
      <c r="CE54" s="676"/>
      <c r="CF54" s="676"/>
      <c r="CG54" s="676"/>
      <c r="CH54" s="676"/>
      <c r="CI54" s="676"/>
      <c r="CJ54" s="676"/>
      <c r="CK54" s="676"/>
      <c r="CL54" s="676"/>
      <c r="CM54" s="676"/>
      <c r="CN54" s="676"/>
      <c r="CO54" s="676"/>
      <c r="CP54" s="676"/>
      <c r="CQ54" s="676"/>
      <c r="CR54" s="676"/>
      <c r="CS54" s="676"/>
      <c r="CT54" s="676"/>
      <c r="CU54" s="676"/>
      <c r="CV54" s="676"/>
      <c r="CW54" s="676"/>
      <c r="CX54" s="676"/>
      <c r="CY54" s="676"/>
      <c r="CZ54" s="676"/>
      <c r="DA54" s="676"/>
      <c r="DB54" s="676"/>
      <c r="DC54" s="676"/>
      <c r="DD54" s="676"/>
      <c r="DE54" s="676"/>
      <c r="DF54" s="676"/>
      <c r="DG54" s="676"/>
      <c r="DH54" s="676"/>
      <c r="DI54" s="676"/>
      <c r="DJ54" s="676"/>
      <c r="DK54" s="676"/>
      <c r="DL54" s="676"/>
      <c r="DM54" s="676"/>
      <c r="DN54" s="676"/>
      <c r="DO54" s="676"/>
      <c r="DP54" s="676"/>
      <c r="DQ54" s="676"/>
      <c r="DR54" s="676"/>
      <c r="DS54" s="676"/>
      <c r="DT54" s="676"/>
      <c r="DU54" s="676"/>
      <c r="DV54" s="676"/>
      <c r="DW54" s="676"/>
      <c r="DX54" s="676"/>
      <c r="DY54" s="676"/>
      <c r="DZ54" s="676"/>
      <c r="EA54" s="676"/>
      <c r="EB54" s="676"/>
      <c r="EC54" s="676"/>
      <c r="ED54" s="676"/>
      <c r="EE54" s="676"/>
      <c r="EF54" s="676"/>
      <c r="EG54" s="676"/>
      <c r="EH54" s="676"/>
      <c r="EI54" s="676"/>
      <c r="EJ54" s="676"/>
      <c r="EK54" s="676"/>
      <c r="EL54" s="676"/>
      <c r="EM54" s="676"/>
      <c r="EN54" s="676"/>
      <c r="EO54" s="676"/>
      <c r="EP54" s="676"/>
      <c r="EQ54" s="676"/>
      <c r="ER54" s="676"/>
      <c r="ES54" s="676"/>
      <c r="ET54" s="676"/>
      <c r="EU54" s="676"/>
      <c r="EV54" s="676"/>
      <c r="EW54" s="676"/>
      <c r="EX54" s="676"/>
      <c r="EY54" s="676"/>
      <c r="EZ54" s="676"/>
      <c r="FA54" s="676"/>
      <c r="FB54" s="676"/>
      <c r="FC54" s="676"/>
      <c r="FD54" s="676"/>
      <c r="FE54" s="676"/>
      <c r="FF54" s="676"/>
      <c r="FG54" s="676"/>
      <c r="FH54" s="676"/>
      <c r="FI54" s="676"/>
      <c r="FJ54" s="676"/>
      <c r="FK54" s="676"/>
      <c r="FL54" s="676"/>
      <c r="FM54" s="676"/>
      <c r="FN54" s="676"/>
      <c r="FO54" s="676"/>
      <c r="FP54" s="676"/>
      <c r="FQ54" s="676"/>
      <c r="FR54" s="676"/>
      <c r="FS54" s="676"/>
      <c r="FT54" s="676"/>
      <c r="FU54" s="676"/>
      <c r="FV54" s="676"/>
      <c r="FW54" s="676"/>
      <c r="FX54" s="676"/>
      <c r="FY54" s="676"/>
      <c r="FZ54" s="676"/>
      <c r="GA54" s="676"/>
      <c r="GB54" s="676"/>
      <c r="GC54" s="676"/>
      <c r="GD54" s="676"/>
      <c r="GE54" s="676"/>
      <c r="GF54" s="676"/>
      <c r="GG54" s="676"/>
      <c r="GH54" s="676"/>
      <c r="GI54" s="676"/>
      <c r="GJ54" s="676"/>
      <c r="GK54" s="676"/>
      <c r="GL54" s="676"/>
      <c r="GM54" s="676"/>
      <c r="GN54" s="676"/>
      <c r="GO54" s="676"/>
      <c r="GP54" s="676"/>
      <c r="GQ54" s="676"/>
      <c r="GR54" s="676"/>
      <c r="GS54" s="676"/>
      <c r="GT54" s="676"/>
      <c r="GU54" s="676"/>
      <c r="GV54" s="676"/>
      <c r="GW54" s="676"/>
      <c r="GX54" s="676"/>
      <c r="GY54" s="676"/>
      <c r="GZ54" s="676"/>
      <c r="HA54" s="676"/>
      <c r="HB54" s="676"/>
      <c r="HC54" s="676"/>
      <c r="HD54" s="676"/>
      <c r="HE54" s="676"/>
      <c r="HF54" s="676"/>
      <c r="HG54" s="676"/>
      <c r="HH54" s="676"/>
      <c r="HI54" s="676"/>
      <c r="HJ54" s="676"/>
      <c r="HK54" s="676"/>
      <c r="HL54" s="676"/>
      <c r="HM54" s="676"/>
      <c r="HN54" s="676"/>
      <c r="HO54" s="676"/>
      <c r="HP54" s="676"/>
      <c r="HQ54" s="676"/>
      <c r="HR54" s="676"/>
      <c r="HS54" s="676"/>
      <c r="HT54" s="676"/>
      <c r="HU54" s="676"/>
      <c r="HV54" s="676"/>
      <c r="HW54" s="676"/>
      <c r="HX54" s="676"/>
      <c r="HY54" s="676"/>
      <c r="HZ54" s="676"/>
      <c r="IA54" s="676"/>
      <c r="IB54" s="676"/>
      <c r="IC54" s="676"/>
      <c r="ID54" s="676"/>
      <c r="IE54" s="676"/>
      <c r="IF54" s="676"/>
      <c r="IG54" s="676"/>
      <c r="IH54" s="676"/>
      <c r="II54" s="676"/>
      <c r="IJ54" s="676"/>
      <c r="IK54" s="676"/>
      <c r="IL54" s="676"/>
      <c r="IM54" s="676"/>
      <c r="IN54" s="676"/>
      <c r="IO54" s="676"/>
      <c r="IP54" s="676"/>
      <c r="IQ54" s="676"/>
      <c r="IR54" s="676"/>
      <c r="IS54" s="676"/>
      <c r="IT54" s="691"/>
      <c r="IU54" s="677"/>
    </row>
    <row r="55" spans="1:255" ht="33.75" x14ac:dyDescent="0.25">
      <c r="A55" s="134" t="s">
        <v>198</v>
      </c>
      <c r="B55" s="71" t="str">
        <f>'Org ab 10 TEW'!C55</f>
        <v>Finanzen</v>
      </c>
      <c r="C55" s="71" t="str">
        <f>'Org ab 10 TEW'!D55</f>
        <v xml:space="preserve">Kosten- und Leistungsrechnung / Controlling </v>
      </c>
      <c r="D55" s="670"/>
      <c r="E55" s="681"/>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2"/>
      <c r="AL55" s="672"/>
      <c r="AM55" s="672"/>
      <c r="AN55" s="672"/>
      <c r="AO55" s="672"/>
      <c r="AP55" s="672"/>
      <c r="AQ55" s="672"/>
      <c r="AR55" s="672"/>
      <c r="AS55" s="672"/>
      <c r="AT55" s="672"/>
      <c r="AU55" s="672"/>
      <c r="AV55" s="672"/>
      <c r="AW55" s="672"/>
      <c r="AX55" s="672"/>
      <c r="AY55" s="672"/>
      <c r="AZ55" s="672"/>
      <c r="BA55" s="672"/>
      <c r="BB55" s="672"/>
      <c r="BC55" s="672"/>
      <c r="BD55" s="672"/>
      <c r="BE55" s="672"/>
      <c r="BF55" s="672"/>
      <c r="BG55" s="672"/>
      <c r="BH55" s="672"/>
      <c r="BI55" s="672"/>
      <c r="BJ55" s="672"/>
      <c r="BK55" s="672"/>
      <c r="BL55" s="672"/>
      <c r="BM55" s="672"/>
      <c r="BN55" s="672"/>
      <c r="BO55" s="672"/>
      <c r="BP55" s="672"/>
      <c r="BQ55" s="672"/>
      <c r="BR55" s="672"/>
      <c r="BS55" s="672"/>
      <c r="BT55" s="672"/>
      <c r="BU55" s="672"/>
      <c r="BV55" s="672"/>
      <c r="BW55" s="672"/>
      <c r="BX55" s="672"/>
      <c r="BY55" s="672"/>
      <c r="BZ55" s="672"/>
      <c r="CA55" s="672"/>
      <c r="CB55" s="672"/>
      <c r="CC55" s="672"/>
      <c r="CD55" s="672"/>
      <c r="CE55" s="672"/>
      <c r="CF55" s="672"/>
      <c r="CG55" s="672"/>
      <c r="CH55" s="672"/>
      <c r="CI55" s="672"/>
      <c r="CJ55" s="672"/>
      <c r="CK55" s="672"/>
      <c r="CL55" s="672"/>
      <c r="CM55" s="672"/>
      <c r="CN55" s="672"/>
      <c r="CO55" s="672"/>
      <c r="CP55" s="672"/>
      <c r="CQ55" s="672"/>
      <c r="CR55" s="672"/>
      <c r="CS55" s="672"/>
      <c r="CT55" s="672"/>
      <c r="CU55" s="672"/>
      <c r="CV55" s="672"/>
      <c r="CW55" s="672"/>
      <c r="CX55" s="672"/>
      <c r="CY55" s="672"/>
      <c r="CZ55" s="672"/>
      <c r="DA55" s="672"/>
      <c r="DB55" s="672"/>
      <c r="DC55" s="672"/>
      <c r="DD55" s="672"/>
      <c r="DE55" s="672"/>
      <c r="DF55" s="672"/>
      <c r="DG55" s="672"/>
      <c r="DH55" s="672"/>
      <c r="DI55" s="672"/>
      <c r="DJ55" s="672"/>
      <c r="DK55" s="672"/>
      <c r="DL55" s="672"/>
      <c r="DM55" s="672"/>
      <c r="DN55" s="672"/>
      <c r="DO55" s="672"/>
      <c r="DP55" s="672"/>
      <c r="DQ55" s="672"/>
      <c r="DR55" s="672"/>
      <c r="DS55" s="672"/>
      <c r="DT55" s="672"/>
      <c r="DU55" s="672"/>
      <c r="DV55" s="672"/>
      <c r="DW55" s="672"/>
      <c r="DX55" s="672"/>
      <c r="DY55" s="672"/>
      <c r="DZ55" s="672"/>
      <c r="EA55" s="672"/>
      <c r="EB55" s="672"/>
      <c r="EC55" s="672"/>
      <c r="ED55" s="672"/>
      <c r="EE55" s="672"/>
      <c r="EF55" s="672"/>
      <c r="EG55" s="672"/>
      <c r="EH55" s="672"/>
      <c r="EI55" s="672"/>
      <c r="EJ55" s="672"/>
      <c r="EK55" s="672"/>
      <c r="EL55" s="672"/>
      <c r="EM55" s="672"/>
      <c r="EN55" s="672"/>
      <c r="EO55" s="672"/>
      <c r="EP55" s="672"/>
      <c r="EQ55" s="672"/>
      <c r="ER55" s="672"/>
      <c r="ES55" s="672"/>
      <c r="ET55" s="672"/>
      <c r="EU55" s="672"/>
      <c r="EV55" s="672"/>
      <c r="EW55" s="672"/>
      <c r="EX55" s="672"/>
      <c r="EY55" s="672"/>
      <c r="EZ55" s="672"/>
      <c r="FA55" s="672"/>
      <c r="FB55" s="672"/>
      <c r="FC55" s="672"/>
      <c r="FD55" s="672"/>
      <c r="FE55" s="672"/>
      <c r="FF55" s="672"/>
      <c r="FG55" s="672"/>
      <c r="FH55" s="672"/>
      <c r="FI55" s="672"/>
      <c r="FJ55" s="672"/>
      <c r="FK55" s="672"/>
      <c r="FL55" s="672"/>
      <c r="FM55" s="672"/>
      <c r="FN55" s="672"/>
      <c r="FO55" s="672"/>
      <c r="FP55" s="672"/>
      <c r="FQ55" s="672"/>
      <c r="FR55" s="672"/>
      <c r="FS55" s="672"/>
      <c r="FT55" s="672"/>
      <c r="FU55" s="672"/>
      <c r="FV55" s="672"/>
      <c r="FW55" s="672"/>
      <c r="FX55" s="672"/>
      <c r="FY55" s="672"/>
      <c r="FZ55" s="672"/>
      <c r="GA55" s="672"/>
      <c r="GB55" s="672"/>
      <c r="GC55" s="672"/>
      <c r="GD55" s="672"/>
      <c r="GE55" s="672"/>
      <c r="GF55" s="672"/>
      <c r="GG55" s="672"/>
      <c r="GH55" s="672"/>
      <c r="GI55" s="672"/>
      <c r="GJ55" s="672"/>
      <c r="GK55" s="672"/>
      <c r="GL55" s="672"/>
      <c r="GM55" s="672"/>
      <c r="GN55" s="672"/>
      <c r="GO55" s="672"/>
      <c r="GP55" s="672"/>
      <c r="GQ55" s="672"/>
      <c r="GR55" s="672"/>
      <c r="GS55" s="672"/>
      <c r="GT55" s="672"/>
      <c r="GU55" s="672"/>
      <c r="GV55" s="672"/>
      <c r="GW55" s="672"/>
      <c r="GX55" s="672"/>
      <c r="GY55" s="672"/>
      <c r="GZ55" s="672"/>
      <c r="HA55" s="672"/>
      <c r="HB55" s="672"/>
      <c r="HC55" s="672"/>
      <c r="HD55" s="672"/>
      <c r="HE55" s="672"/>
      <c r="HF55" s="672"/>
      <c r="HG55" s="672"/>
      <c r="HH55" s="672"/>
      <c r="HI55" s="672"/>
      <c r="HJ55" s="672"/>
      <c r="HK55" s="672"/>
      <c r="HL55" s="672"/>
      <c r="HM55" s="672"/>
      <c r="HN55" s="672"/>
      <c r="HO55" s="672"/>
      <c r="HP55" s="672"/>
      <c r="HQ55" s="672"/>
      <c r="HR55" s="672"/>
      <c r="HS55" s="672"/>
      <c r="HT55" s="672"/>
      <c r="HU55" s="672"/>
      <c r="HV55" s="672"/>
      <c r="HW55" s="672"/>
      <c r="HX55" s="672"/>
      <c r="HY55" s="672"/>
      <c r="HZ55" s="672"/>
      <c r="IA55" s="672"/>
      <c r="IB55" s="672"/>
      <c r="IC55" s="672"/>
      <c r="ID55" s="672"/>
      <c r="IE55" s="672"/>
      <c r="IF55" s="672"/>
      <c r="IG55" s="672"/>
      <c r="IH55" s="672"/>
      <c r="II55" s="672"/>
      <c r="IJ55" s="672"/>
      <c r="IK55" s="672"/>
      <c r="IL55" s="672"/>
      <c r="IM55" s="672"/>
      <c r="IN55" s="672"/>
      <c r="IO55" s="672"/>
      <c r="IP55" s="672"/>
      <c r="IQ55" s="672"/>
      <c r="IR55" s="672"/>
      <c r="IS55" s="672"/>
      <c r="IT55" s="690"/>
      <c r="IU55" s="677"/>
    </row>
    <row r="56" spans="1:255" ht="22.5" x14ac:dyDescent="0.25">
      <c r="A56" s="435" t="s">
        <v>195</v>
      </c>
      <c r="B56" s="71" t="str">
        <f>'Org ab 10 TEW'!C56</f>
        <v>Finanzen</v>
      </c>
      <c r="C56" s="71" t="str">
        <f>'Org ab 10 TEW'!D56</f>
        <v>Erstellung des Gesamtabschlusses</v>
      </c>
      <c r="D56" s="71" t="str">
        <f>'Org ab 10 TEW'!E56</f>
        <v>keine Bemessung</v>
      </c>
      <c r="E56" s="395">
        <f t="shared" ref="E56:E59" si="6">SUM(F56:IU56)</f>
        <v>0</v>
      </c>
      <c r="F56" s="415"/>
      <c r="G56" s="415"/>
      <c r="H56" s="415"/>
      <c r="I56" s="415"/>
      <c r="J56" s="415"/>
      <c r="K56" s="415"/>
      <c r="L56" s="415"/>
      <c r="M56" s="415"/>
      <c r="N56" s="415"/>
      <c r="O56" s="415"/>
      <c r="P56" s="415"/>
      <c r="Q56" s="415"/>
      <c r="R56" s="415"/>
      <c r="S56" s="415"/>
      <c r="T56" s="415"/>
      <c r="U56" s="415"/>
      <c r="V56" s="415"/>
      <c r="W56" s="415"/>
      <c r="X56" s="415"/>
      <c r="Y56" s="415"/>
      <c r="Z56" s="415"/>
      <c r="AA56" s="415"/>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7"/>
      <c r="BJ56" s="417"/>
      <c r="BK56" s="417"/>
      <c r="BL56" s="417"/>
      <c r="BM56" s="417"/>
      <c r="BN56" s="417"/>
      <c r="BO56" s="417"/>
      <c r="BP56" s="417"/>
      <c r="BQ56" s="417"/>
      <c r="BR56" s="417"/>
      <c r="BS56" s="417"/>
      <c r="BT56" s="417"/>
      <c r="BU56" s="417"/>
      <c r="BV56" s="417"/>
      <c r="BW56" s="417"/>
      <c r="BX56" s="417"/>
      <c r="BY56" s="417"/>
      <c r="BZ56" s="417"/>
      <c r="CA56" s="417"/>
      <c r="CB56" s="417"/>
      <c r="CC56" s="417"/>
      <c r="CD56" s="417"/>
      <c r="CE56" s="417"/>
      <c r="CF56" s="417"/>
      <c r="CG56" s="417"/>
      <c r="CH56" s="417"/>
      <c r="CI56" s="417"/>
      <c r="CJ56" s="417"/>
      <c r="CK56" s="417"/>
      <c r="CL56" s="417"/>
      <c r="CM56" s="417"/>
      <c r="CN56" s="417"/>
      <c r="CO56" s="417"/>
      <c r="CP56" s="417"/>
      <c r="CQ56" s="417"/>
      <c r="CR56" s="417"/>
      <c r="CS56" s="417"/>
      <c r="CT56" s="417"/>
      <c r="CU56" s="417"/>
      <c r="CV56" s="417"/>
      <c r="CW56" s="417"/>
      <c r="CX56" s="417"/>
      <c r="CY56" s="417"/>
      <c r="CZ56" s="417"/>
      <c r="DA56" s="417"/>
      <c r="DB56" s="417"/>
      <c r="DC56" s="417"/>
      <c r="DD56" s="417"/>
      <c r="DE56" s="417"/>
      <c r="DF56" s="417"/>
      <c r="DG56" s="417"/>
      <c r="DH56" s="417"/>
      <c r="DI56" s="417"/>
      <c r="DJ56" s="417"/>
      <c r="DK56" s="417"/>
      <c r="DL56" s="417"/>
      <c r="DM56" s="417"/>
      <c r="DN56" s="417"/>
      <c r="DO56" s="417"/>
      <c r="DP56" s="417"/>
      <c r="DQ56" s="417"/>
      <c r="DR56" s="417"/>
      <c r="DS56" s="417"/>
      <c r="DT56" s="417"/>
      <c r="DU56" s="417"/>
      <c r="DV56" s="417"/>
      <c r="DW56" s="417"/>
      <c r="DX56" s="417"/>
      <c r="DY56" s="417"/>
      <c r="DZ56" s="417"/>
      <c r="EA56" s="417"/>
      <c r="EB56" s="417"/>
      <c r="EC56" s="417"/>
      <c r="ED56" s="417"/>
      <c r="EE56" s="417"/>
      <c r="EF56" s="417"/>
      <c r="EG56" s="417"/>
      <c r="EH56" s="417"/>
      <c r="EI56" s="417"/>
      <c r="EJ56" s="417"/>
      <c r="EK56" s="417"/>
      <c r="EL56" s="417"/>
      <c r="EM56" s="417"/>
      <c r="EN56" s="417"/>
      <c r="EO56" s="417"/>
      <c r="EP56" s="417"/>
      <c r="EQ56" s="417"/>
      <c r="ER56" s="417"/>
      <c r="ES56" s="417"/>
      <c r="ET56" s="417"/>
      <c r="EU56" s="417"/>
      <c r="EV56" s="417"/>
      <c r="EW56" s="417"/>
      <c r="EX56" s="417"/>
      <c r="EY56" s="417"/>
      <c r="EZ56" s="417"/>
      <c r="FA56" s="417"/>
      <c r="FB56" s="417"/>
      <c r="FC56" s="417"/>
      <c r="FD56" s="417"/>
      <c r="FE56" s="417"/>
      <c r="FF56" s="417"/>
      <c r="FG56" s="417"/>
      <c r="FH56" s="417"/>
      <c r="FI56" s="417"/>
      <c r="FJ56" s="417"/>
      <c r="FK56" s="417"/>
      <c r="FL56" s="417"/>
      <c r="FM56" s="417"/>
      <c r="FN56" s="417"/>
      <c r="FO56" s="417"/>
      <c r="FP56" s="417"/>
      <c r="FQ56" s="417"/>
      <c r="FR56" s="417"/>
      <c r="FS56" s="417"/>
      <c r="FT56" s="417"/>
      <c r="FU56" s="417"/>
      <c r="FV56" s="417"/>
      <c r="FW56" s="417"/>
      <c r="FX56" s="417"/>
      <c r="FY56" s="417"/>
      <c r="FZ56" s="417"/>
      <c r="GA56" s="417"/>
      <c r="GB56" s="417"/>
      <c r="GC56" s="417"/>
      <c r="GD56" s="417"/>
      <c r="GE56" s="417"/>
      <c r="GF56" s="417"/>
      <c r="GG56" s="417"/>
      <c r="GH56" s="417"/>
      <c r="GI56" s="417"/>
      <c r="GJ56" s="417"/>
      <c r="GK56" s="417"/>
      <c r="GL56" s="417"/>
      <c r="GM56" s="417"/>
      <c r="GN56" s="417"/>
      <c r="GO56" s="417"/>
      <c r="GP56" s="417"/>
      <c r="GQ56" s="417"/>
      <c r="GR56" s="417"/>
      <c r="GS56" s="417"/>
      <c r="GT56" s="417"/>
      <c r="GU56" s="417"/>
      <c r="GV56" s="417"/>
      <c r="GW56" s="417"/>
      <c r="GX56" s="417"/>
      <c r="GY56" s="417"/>
      <c r="GZ56" s="417"/>
      <c r="HA56" s="417"/>
      <c r="HB56" s="417"/>
      <c r="HC56" s="417"/>
      <c r="HD56" s="417"/>
      <c r="HE56" s="417"/>
      <c r="HF56" s="417"/>
      <c r="HG56" s="417"/>
      <c r="HH56" s="417"/>
      <c r="HI56" s="417"/>
      <c r="HJ56" s="417"/>
      <c r="HK56" s="417"/>
      <c r="HL56" s="417"/>
      <c r="HM56" s="417"/>
      <c r="HN56" s="417"/>
      <c r="HO56" s="417"/>
      <c r="HP56" s="417"/>
      <c r="HQ56" s="417"/>
      <c r="HR56" s="417"/>
      <c r="HS56" s="417"/>
      <c r="HT56" s="417"/>
      <c r="HU56" s="417"/>
      <c r="HV56" s="417"/>
      <c r="HW56" s="417"/>
      <c r="HX56" s="417"/>
      <c r="HY56" s="417"/>
      <c r="HZ56" s="417"/>
      <c r="IA56" s="417"/>
      <c r="IB56" s="417"/>
      <c r="IC56" s="417"/>
      <c r="ID56" s="417"/>
      <c r="IE56" s="417"/>
      <c r="IF56" s="417"/>
      <c r="IG56" s="417"/>
      <c r="IH56" s="417"/>
      <c r="II56" s="417"/>
      <c r="IJ56" s="417"/>
      <c r="IK56" s="417"/>
      <c r="IL56" s="417"/>
      <c r="IM56" s="417"/>
      <c r="IN56" s="417"/>
      <c r="IO56" s="417"/>
      <c r="IP56" s="417"/>
      <c r="IQ56" s="417"/>
      <c r="IR56" s="417"/>
      <c r="IS56" s="417"/>
      <c r="IT56" s="456"/>
      <c r="IU56" s="402"/>
    </row>
    <row r="57" spans="1:255" ht="22.5" x14ac:dyDescent="0.25">
      <c r="A57" s="108" t="s">
        <v>199</v>
      </c>
      <c r="B57" s="71" t="str">
        <f>'Org ab 10 TEW'!C57</f>
        <v>Finanzen</v>
      </c>
      <c r="C57" s="71" t="str">
        <f>'Org ab 10 TEW'!D57</f>
        <v>Kassenwirtschaft</v>
      </c>
      <c r="D57" s="71" t="str">
        <f>'Org ab 10 TEW'!E57</f>
        <v>1,00 VZÄ je 15.100 Zahlungsvorgänge</v>
      </c>
      <c r="E57" s="395">
        <f t="shared" si="6"/>
        <v>0</v>
      </c>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2"/>
      <c r="BE57" s="402"/>
      <c r="BF57" s="402"/>
      <c r="BG57" s="402"/>
      <c r="BH57" s="402"/>
      <c r="BI57" s="402"/>
      <c r="BJ57" s="402"/>
      <c r="BK57" s="402"/>
      <c r="BL57" s="402"/>
      <c r="BM57" s="402"/>
      <c r="BN57" s="402"/>
      <c r="BO57" s="402"/>
      <c r="BP57" s="402"/>
      <c r="BQ57" s="402"/>
      <c r="BR57" s="402"/>
      <c r="BS57" s="402"/>
      <c r="BT57" s="402"/>
      <c r="BU57" s="402"/>
      <c r="BV57" s="402"/>
      <c r="BW57" s="402"/>
      <c r="BX57" s="402"/>
      <c r="BY57" s="402"/>
      <c r="BZ57" s="402"/>
      <c r="CA57" s="402"/>
      <c r="CB57" s="402"/>
      <c r="CC57" s="402"/>
      <c r="CD57" s="402"/>
      <c r="CE57" s="402"/>
      <c r="CF57" s="402"/>
      <c r="CG57" s="402"/>
      <c r="CH57" s="402"/>
      <c r="CI57" s="402"/>
      <c r="CJ57" s="402"/>
      <c r="CK57" s="402"/>
      <c r="CL57" s="402"/>
      <c r="CM57" s="402"/>
      <c r="CN57" s="402"/>
      <c r="CO57" s="402"/>
      <c r="CP57" s="402"/>
      <c r="CQ57" s="402"/>
      <c r="CR57" s="402"/>
      <c r="CS57" s="402"/>
      <c r="CT57" s="402"/>
      <c r="CU57" s="402"/>
      <c r="CV57" s="402"/>
      <c r="CW57" s="402"/>
      <c r="CX57" s="402"/>
      <c r="CY57" s="402"/>
      <c r="CZ57" s="402"/>
      <c r="DA57" s="402"/>
      <c r="DB57" s="402"/>
      <c r="DC57" s="402"/>
      <c r="DD57" s="402"/>
      <c r="DE57" s="402"/>
      <c r="DF57" s="402"/>
      <c r="DG57" s="402"/>
      <c r="DH57" s="402"/>
      <c r="DI57" s="402"/>
      <c r="DJ57" s="402"/>
      <c r="DK57" s="402"/>
      <c r="DL57" s="402"/>
      <c r="DM57" s="402"/>
      <c r="DN57" s="402"/>
      <c r="DO57" s="402"/>
      <c r="DP57" s="402"/>
      <c r="DQ57" s="402"/>
      <c r="DR57" s="402"/>
      <c r="DS57" s="402"/>
      <c r="DT57" s="402"/>
      <c r="DU57" s="402"/>
      <c r="DV57" s="402"/>
      <c r="DW57" s="402"/>
      <c r="DX57" s="402"/>
      <c r="DY57" s="402"/>
      <c r="DZ57" s="402"/>
      <c r="EA57" s="402"/>
      <c r="EB57" s="402"/>
      <c r="EC57" s="402"/>
      <c r="ED57" s="402"/>
      <c r="EE57" s="402"/>
      <c r="EF57" s="402"/>
      <c r="EG57" s="402"/>
      <c r="EH57" s="402"/>
      <c r="EI57" s="402"/>
      <c r="EJ57" s="402"/>
      <c r="EK57" s="402"/>
      <c r="EL57" s="402"/>
      <c r="EM57" s="402"/>
      <c r="EN57" s="402"/>
      <c r="EO57" s="402"/>
      <c r="EP57" s="402"/>
      <c r="EQ57" s="402"/>
      <c r="ER57" s="402"/>
      <c r="ES57" s="402"/>
      <c r="ET57" s="402"/>
      <c r="EU57" s="402"/>
      <c r="EV57" s="402"/>
      <c r="EW57" s="402"/>
      <c r="EX57" s="402"/>
      <c r="EY57" s="402"/>
      <c r="EZ57" s="402"/>
      <c r="FA57" s="402"/>
      <c r="FB57" s="402"/>
      <c r="FC57" s="402"/>
      <c r="FD57" s="402"/>
      <c r="FE57" s="402"/>
      <c r="FF57" s="402"/>
      <c r="FG57" s="402"/>
      <c r="FH57" s="402"/>
      <c r="FI57" s="402"/>
      <c r="FJ57" s="402"/>
      <c r="FK57" s="402"/>
      <c r="FL57" s="402"/>
      <c r="FM57" s="402"/>
      <c r="FN57" s="402"/>
      <c r="FO57" s="402"/>
      <c r="FP57" s="402"/>
      <c r="FQ57" s="402"/>
      <c r="FR57" s="402"/>
      <c r="FS57" s="402"/>
      <c r="FT57" s="402"/>
      <c r="FU57" s="402"/>
      <c r="FV57" s="402"/>
      <c r="FW57" s="402"/>
      <c r="FX57" s="402"/>
      <c r="FY57" s="402"/>
      <c r="FZ57" s="402"/>
      <c r="GA57" s="402"/>
      <c r="GB57" s="402"/>
      <c r="GC57" s="402"/>
      <c r="GD57" s="402"/>
      <c r="GE57" s="402"/>
      <c r="GF57" s="402"/>
      <c r="GG57" s="402"/>
      <c r="GH57" s="402"/>
      <c r="GI57" s="402"/>
      <c r="GJ57" s="402"/>
      <c r="GK57" s="402"/>
      <c r="GL57" s="402"/>
      <c r="GM57" s="402"/>
      <c r="GN57" s="402"/>
      <c r="GO57" s="402"/>
      <c r="GP57" s="402"/>
      <c r="GQ57" s="402"/>
      <c r="GR57" s="402"/>
      <c r="GS57" s="402"/>
      <c r="GT57" s="402"/>
      <c r="GU57" s="402"/>
      <c r="GV57" s="402"/>
      <c r="GW57" s="402"/>
      <c r="GX57" s="402"/>
      <c r="GY57" s="402"/>
      <c r="GZ57" s="402"/>
      <c r="HA57" s="402"/>
      <c r="HB57" s="402"/>
      <c r="HC57" s="402"/>
      <c r="HD57" s="402"/>
      <c r="HE57" s="402"/>
      <c r="HF57" s="402"/>
      <c r="HG57" s="402"/>
      <c r="HH57" s="402"/>
      <c r="HI57" s="402"/>
      <c r="HJ57" s="402"/>
      <c r="HK57" s="402"/>
      <c r="HL57" s="402"/>
      <c r="HM57" s="402"/>
      <c r="HN57" s="402"/>
      <c r="HO57" s="402"/>
      <c r="HP57" s="402"/>
      <c r="HQ57" s="402"/>
      <c r="HR57" s="402"/>
      <c r="HS57" s="402"/>
      <c r="HT57" s="402"/>
      <c r="HU57" s="402"/>
      <c r="HV57" s="402"/>
      <c r="HW57" s="402"/>
      <c r="HX57" s="402"/>
      <c r="HY57" s="402"/>
      <c r="HZ57" s="402"/>
      <c r="IA57" s="402"/>
      <c r="IB57" s="402"/>
      <c r="IC57" s="402"/>
      <c r="ID57" s="402"/>
      <c r="IE57" s="402"/>
      <c r="IF57" s="402"/>
      <c r="IG57" s="402"/>
      <c r="IH57" s="402"/>
      <c r="II57" s="402"/>
      <c r="IJ57" s="402"/>
      <c r="IK57" s="402"/>
      <c r="IL57" s="402"/>
      <c r="IM57" s="402"/>
      <c r="IN57" s="402"/>
      <c r="IO57" s="402"/>
      <c r="IP57" s="402"/>
      <c r="IQ57" s="402"/>
      <c r="IR57" s="402"/>
      <c r="IS57" s="402"/>
      <c r="IT57" s="445"/>
      <c r="IU57" s="402"/>
    </row>
    <row r="58" spans="1:255" x14ac:dyDescent="0.25">
      <c r="A58" s="108" t="s">
        <v>200</v>
      </c>
      <c r="B58" s="71" t="str">
        <f>'Org ab 10 TEW'!C58</f>
        <v>Finanzen</v>
      </c>
      <c r="C58" s="71" t="str">
        <f>'Org ab 10 TEW'!D58</f>
        <v>Mahnung und Vollstreckung</v>
      </c>
      <c r="D58" s="71" t="str">
        <f>'Org ab 10 TEW'!E58</f>
        <v>1,00 VZÄ je 1.600 Mahnungen</v>
      </c>
      <c r="E58" s="395">
        <f t="shared" si="6"/>
        <v>0</v>
      </c>
      <c r="F58" s="415"/>
      <c r="G58" s="415"/>
      <c r="H58" s="415"/>
      <c r="I58" s="415"/>
      <c r="J58" s="415"/>
      <c r="K58" s="415"/>
      <c r="L58" s="415"/>
      <c r="M58" s="415"/>
      <c r="N58" s="415"/>
      <c r="O58" s="415"/>
      <c r="P58" s="415"/>
      <c r="Q58" s="415"/>
      <c r="R58" s="415"/>
      <c r="S58" s="415"/>
      <c r="T58" s="415"/>
      <c r="U58" s="415"/>
      <c r="V58" s="415"/>
      <c r="W58" s="415"/>
      <c r="X58" s="415"/>
      <c r="Y58" s="415"/>
      <c r="Z58" s="415"/>
      <c r="AA58" s="415"/>
      <c r="AB58" s="417"/>
      <c r="AC58" s="417"/>
      <c r="AD58" s="417"/>
      <c r="AE58" s="417"/>
      <c r="AF58" s="417"/>
      <c r="AG58" s="417"/>
      <c r="AH58" s="417"/>
      <c r="AI58" s="417"/>
      <c r="AJ58" s="417"/>
      <c r="AK58" s="417"/>
      <c r="AL58" s="417"/>
      <c r="AM58" s="417"/>
      <c r="AN58" s="417"/>
      <c r="AO58" s="417"/>
      <c r="AP58" s="417"/>
      <c r="AQ58" s="417"/>
      <c r="AR58" s="417"/>
      <c r="AS58" s="417"/>
      <c r="AT58" s="417"/>
      <c r="AU58" s="417"/>
      <c r="AV58" s="417"/>
      <c r="AW58" s="417"/>
      <c r="AX58" s="417"/>
      <c r="AY58" s="417"/>
      <c r="AZ58" s="417"/>
      <c r="BA58" s="417"/>
      <c r="BB58" s="417"/>
      <c r="BC58" s="417"/>
      <c r="BD58" s="417"/>
      <c r="BE58" s="417"/>
      <c r="BF58" s="417"/>
      <c r="BG58" s="417"/>
      <c r="BH58" s="417"/>
      <c r="BI58" s="417"/>
      <c r="BJ58" s="417"/>
      <c r="BK58" s="417"/>
      <c r="BL58" s="417"/>
      <c r="BM58" s="417"/>
      <c r="BN58" s="417"/>
      <c r="BO58" s="417"/>
      <c r="BP58" s="417"/>
      <c r="BQ58" s="417"/>
      <c r="BR58" s="417"/>
      <c r="BS58" s="417"/>
      <c r="BT58" s="417"/>
      <c r="BU58" s="417"/>
      <c r="BV58" s="417"/>
      <c r="BW58" s="417"/>
      <c r="BX58" s="417"/>
      <c r="BY58" s="417"/>
      <c r="BZ58" s="417"/>
      <c r="CA58" s="417"/>
      <c r="CB58" s="417"/>
      <c r="CC58" s="417"/>
      <c r="CD58" s="417"/>
      <c r="CE58" s="417"/>
      <c r="CF58" s="417"/>
      <c r="CG58" s="417"/>
      <c r="CH58" s="417"/>
      <c r="CI58" s="417"/>
      <c r="CJ58" s="417"/>
      <c r="CK58" s="417"/>
      <c r="CL58" s="417"/>
      <c r="CM58" s="417"/>
      <c r="CN58" s="417"/>
      <c r="CO58" s="417"/>
      <c r="CP58" s="417"/>
      <c r="CQ58" s="417"/>
      <c r="CR58" s="417"/>
      <c r="CS58" s="417"/>
      <c r="CT58" s="417"/>
      <c r="CU58" s="417"/>
      <c r="CV58" s="417"/>
      <c r="CW58" s="417"/>
      <c r="CX58" s="417"/>
      <c r="CY58" s="417"/>
      <c r="CZ58" s="417"/>
      <c r="DA58" s="417"/>
      <c r="DB58" s="417"/>
      <c r="DC58" s="417"/>
      <c r="DD58" s="417"/>
      <c r="DE58" s="417"/>
      <c r="DF58" s="417"/>
      <c r="DG58" s="417"/>
      <c r="DH58" s="417"/>
      <c r="DI58" s="417"/>
      <c r="DJ58" s="417"/>
      <c r="DK58" s="417"/>
      <c r="DL58" s="417"/>
      <c r="DM58" s="417"/>
      <c r="DN58" s="417"/>
      <c r="DO58" s="417"/>
      <c r="DP58" s="417"/>
      <c r="DQ58" s="417"/>
      <c r="DR58" s="417"/>
      <c r="DS58" s="417"/>
      <c r="DT58" s="417"/>
      <c r="DU58" s="417"/>
      <c r="DV58" s="417"/>
      <c r="DW58" s="417"/>
      <c r="DX58" s="417"/>
      <c r="DY58" s="417"/>
      <c r="DZ58" s="417"/>
      <c r="EA58" s="417"/>
      <c r="EB58" s="417"/>
      <c r="EC58" s="417"/>
      <c r="ED58" s="417"/>
      <c r="EE58" s="417"/>
      <c r="EF58" s="417"/>
      <c r="EG58" s="417"/>
      <c r="EH58" s="417"/>
      <c r="EI58" s="417"/>
      <c r="EJ58" s="417"/>
      <c r="EK58" s="417"/>
      <c r="EL58" s="417"/>
      <c r="EM58" s="417"/>
      <c r="EN58" s="417"/>
      <c r="EO58" s="417"/>
      <c r="EP58" s="417"/>
      <c r="EQ58" s="417"/>
      <c r="ER58" s="417"/>
      <c r="ES58" s="417"/>
      <c r="ET58" s="417"/>
      <c r="EU58" s="417"/>
      <c r="EV58" s="417"/>
      <c r="EW58" s="417"/>
      <c r="EX58" s="417"/>
      <c r="EY58" s="417"/>
      <c r="EZ58" s="417"/>
      <c r="FA58" s="417"/>
      <c r="FB58" s="417"/>
      <c r="FC58" s="417"/>
      <c r="FD58" s="417"/>
      <c r="FE58" s="417"/>
      <c r="FF58" s="417"/>
      <c r="FG58" s="417"/>
      <c r="FH58" s="417"/>
      <c r="FI58" s="417"/>
      <c r="FJ58" s="417"/>
      <c r="FK58" s="417"/>
      <c r="FL58" s="417"/>
      <c r="FM58" s="417"/>
      <c r="FN58" s="417"/>
      <c r="FO58" s="417"/>
      <c r="FP58" s="417"/>
      <c r="FQ58" s="417"/>
      <c r="FR58" s="417"/>
      <c r="FS58" s="417"/>
      <c r="FT58" s="417"/>
      <c r="FU58" s="417"/>
      <c r="FV58" s="417"/>
      <c r="FW58" s="417"/>
      <c r="FX58" s="417"/>
      <c r="FY58" s="417"/>
      <c r="FZ58" s="417"/>
      <c r="GA58" s="417"/>
      <c r="GB58" s="417"/>
      <c r="GC58" s="417"/>
      <c r="GD58" s="417"/>
      <c r="GE58" s="417"/>
      <c r="GF58" s="417"/>
      <c r="GG58" s="417"/>
      <c r="GH58" s="417"/>
      <c r="GI58" s="417"/>
      <c r="GJ58" s="417"/>
      <c r="GK58" s="417"/>
      <c r="GL58" s="417"/>
      <c r="GM58" s="417"/>
      <c r="GN58" s="417"/>
      <c r="GO58" s="417"/>
      <c r="GP58" s="417"/>
      <c r="GQ58" s="417"/>
      <c r="GR58" s="417"/>
      <c r="GS58" s="417"/>
      <c r="GT58" s="417"/>
      <c r="GU58" s="417"/>
      <c r="GV58" s="417"/>
      <c r="GW58" s="417"/>
      <c r="GX58" s="417"/>
      <c r="GY58" s="417"/>
      <c r="GZ58" s="417"/>
      <c r="HA58" s="417"/>
      <c r="HB58" s="417"/>
      <c r="HC58" s="417"/>
      <c r="HD58" s="417"/>
      <c r="HE58" s="417"/>
      <c r="HF58" s="417"/>
      <c r="HG58" s="417"/>
      <c r="HH58" s="417"/>
      <c r="HI58" s="417"/>
      <c r="HJ58" s="417"/>
      <c r="HK58" s="417"/>
      <c r="HL58" s="417"/>
      <c r="HM58" s="417"/>
      <c r="HN58" s="417"/>
      <c r="HO58" s="417"/>
      <c r="HP58" s="417"/>
      <c r="HQ58" s="417"/>
      <c r="HR58" s="417"/>
      <c r="HS58" s="417"/>
      <c r="HT58" s="417"/>
      <c r="HU58" s="417"/>
      <c r="HV58" s="417"/>
      <c r="HW58" s="417"/>
      <c r="HX58" s="417"/>
      <c r="HY58" s="417"/>
      <c r="HZ58" s="417"/>
      <c r="IA58" s="417"/>
      <c r="IB58" s="417"/>
      <c r="IC58" s="417"/>
      <c r="ID58" s="417"/>
      <c r="IE58" s="417"/>
      <c r="IF58" s="417"/>
      <c r="IG58" s="417"/>
      <c r="IH58" s="417"/>
      <c r="II58" s="417"/>
      <c r="IJ58" s="417"/>
      <c r="IK58" s="417"/>
      <c r="IL58" s="417"/>
      <c r="IM58" s="417"/>
      <c r="IN58" s="417"/>
      <c r="IO58" s="417"/>
      <c r="IP58" s="417"/>
      <c r="IQ58" s="417"/>
      <c r="IR58" s="417"/>
      <c r="IS58" s="417"/>
      <c r="IT58" s="456"/>
      <c r="IU58" s="402"/>
    </row>
    <row r="59" spans="1:255" ht="22.5" x14ac:dyDescent="0.25">
      <c r="A59" s="108" t="s">
        <v>201</v>
      </c>
      <c r="B59" s="71" t="str">
        <f>'Org ab 10 TEW'!C59</f>
        <v>Finanzen</v>
      </c>
      <c r="C59" s="71" t="str">
        <f>'Org ab 10 TEW'!D59</f>
        <v>Beteiligungsverwaltung und 
-management</v>
      </c>
      <c r="D59" s="71" t="str">
        <f>'Org ab 10 TEW'!E59</f>
        <v>1,00 VZÄ je 12 Beteiligungen</v>
      </c>
      <c r="E59" s="395">
        <f t="shared" si="6"/>
        <v>0</v>
      </c>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2"/>
      <c r="BE59" s="402"/>
      <c r="BF59" s="402"/>
      <c r="BG59" s="402"/>
      <c r="BH59" s="402"/>
      <c r="BI59" s="402"/>
      <c r="BJ59" s="402"/>
      <c r="BK59" s="402"/>
      <c r="BL59" s="402"/>
      <c r="BM59" s="402"/>
      <c r="BN59" s="402"/>
      <c r="BO59" s="402"/>
      <c r="BP59" s="402"/>
      <c r="BQ59" s="402"/>
      <c r="BR59" s="402"/>
      <c r="BS59" s="402"/>
      <c r="BT59" s="402"/>
      <c r="BU59" s="402"/>
      <c r="BV59" s="402"/>
      <c r="BW59" s="402"/>
      <c r="BX59" s="402"/>
      <c r="BY59" s="402"/>
      <c r="BZ59" s="402"/>
      <c r="CA59" s="402"/>
      <c r="CB59" s="402"/>
      <c r="CC59" s="402"/>
      <c r="CD59" s="402"/>
      <c r="CE59" s="402"/>
      <c r="CF59" s="402"/>
      <c r="CG59" s="402"/>
      <c r="CH59" s="402"/>
      <c r="CI59" s="402"/>
      <c r="CJ59" s="402"/>
      <c r="CK59" s="402"/>
      <c r="CL59" s="402"/>
      <c r="CM59" s="402"/>
      <c r="CN59" s="402"/>
      <c r="CO59" s="402"/>
      <c r="CP59" s="402"/>
      <c r="CQ59" s="402"/>
      <c r="CR59" s="402"/>
      <c r="CS59" s="402"/>
      <c r="CT59" s="402"/>
      <c r="CU59" s="402"/>
      <c r="CV59" s="402"/>
      <c r="CW59" s="402"/>
      <c r="CX59" s="402"/>
      <c r="CY59" s="402"/>
      <c r="CZ59" s="402"/>
      <c r="DA59" s="402"/>
      <c r="DB59" s="402"/>
      <c r="DC59" s="402"/>
      <c r="DD59" s="402"/>
      <c r="DE59" s="402"/>
      <c r="DF59" s="402"/>
      <c r="DG59" s="402"/>
      <c r="DH59" s="402"/>
      <c r="DI59" s="402"/>
      <c r="DJ59" s="402"/>
      <c r="DK59" s="402"/>
      <c r="DL59" s="402"/>
      <c r="DM59" s="402"/>
      <c r="DN59" s="402"/>
      <c r="DO59" s="402"/>
      <c r="DP59" s="402"/>
      <c r="DQ59" s="402"/>
      <c r="DR59" s="402"/>
      <c r="DS59" s="402"/>
      <c r="DT59" s="402"/>
      <c r="DU59" s="402"/>
      <c r="DV59" s="402"/>
      <c r="DW59" s="402"/>
      <c r="DX59" s="402"/>
      <c r="DY59" s="402"/>
      <c r="DZ59" s="402"/>
      <c r="EA59" s="402"/>
      <c r="EB59" s="402"/>
      <c r="EC59" s="402"/>
      <c r="ED59" s="402"/>
      <c r="EE59" s="402"/>
      <c r="EF59" s="402"/>
      <c r="EG59" s="402"/>
      <c r="EH59" s="402"/>
      <c r="EI59" s="402"/>
      <c r="EJ59" s="402"/>
      <c r="EK59" s="402"/>
      <c r="EL59" s="402"/>
      <c r="EM59" s="402"/>
      <c r="EN59" s="402"/>
      <c r="EO59" s="402"/>
      <c r="EP59" s="402"/>
      <c r="EQ59" s="402"/>
      <c r="ER59" s="402"/>
      <c r="ES59" s="402"/>
      <c r="ET59" s="402"/>
      <c r="EU59" s="402"/>
      <c r="EV59" s="402"/>
      <c r="EW59" s="402"/>
      <c r="EX59" s="402"/>
      <c r="EY59" s="402"/>
      <c r="EZ59" s="402"/>
      <c r="FA59" s="402"/>
      <c r="FB59" s="402"/>
      <c r="FC59" s="402"/>
      <c r="FD59" s="402"/>
      <c r="FE59" s="402"/>
      <c r="FF59" s="402"/>
      <c r="FG59" s="402"/>
      <c r="FH59" s="402"/>
      <c r="FI59" s="402"/>
      <c r="FJ59" s="402"/>
      <c r="FK59" s="402"/>
      <c r="FL59" s="402"/>
      <c r="FM59" s="402"/>
      <c r="FN59" s="402"/>
      <c r="FO59" s="402"/>
      <c r="FP59" s="402"/>
      <c r="FQ59" s="402"/>
      <c r="FR59" s="402"/>
      <c r="FS59" s="402"/>
      <c r="FT59" s="402"/>
      <c r="FU59" s="402"/>
      <c r="FV59" s="402"/>
      <c r="FW59" s="402"/>
      <c r="FX59" s="402"/>
      <c r="FY59" s="402"/>
      <c r="FZ59" s="402"/>
      <c r="GA59" s="402"/>
      <c r="GB59" s="402"/>
      <c r="GC59" s="402"/>
      <c r="GD59" s="402"/>
      <c r="GE59" s="402"/>
      <c r="GF59" s="402"/>
      <c r="GG59" s="402"/>
      <c r="GH59" s="402"/>
      <c r="GI59" s="402"/>
      <c r="GJ59" s="402"/>
      <c r="GK59" s="402"/>
      <c r="GL59" s="402"/>
      <c r="GM59" s="402"/>
      <c r="GN59" s="402"/>
      <c r="GO59" s="402"/>
      <c r="GP59" s="402"/>
      <c r="GQ59" s="402"/>
      <c r="GR59" s="402"/>
      <c r="GS59" s="402"/>
      <c r="GT59" s="402"/>
      <c r="GU59" s="402"/>
      <c r="GV59" s="402"/>
      <c r="GW59" s="402"/>
      <c r="GX59" s="402"/>
      <c r="GY59" s="402"/>
      <c r="GZ59" s="402"/>
      <c r="HA59" s="402"/>
      <c r="HB59" s="402"/>
      <c r="HC59" s="402"/>
      <c r="HD59" s="402"/>
      <c r="HE59" s="402"/>
      <c r="HF59" s="402"/>
      <c r="HG59" s="402"/>
      <c r="HH59" s="402"/>
      <c r="HI59" s="402"/>
      <c r="HJ59" s="402"/>
      <c r="HK59" s="402"/>
      <c r="HL59" s="402"/>
      <c r="HM59" s="402"/>
      <c r="HN59" s="402"/>
      <c r="HO59" s="402"/>
      <c r="HP59" s="402"/>
      <c r="HQ59" s="402"/>
      <c r="HR59" s="402"/>
      <c r="HS59" s="402"/>
      <c r="HT59" s="402"/>
      <c r="HU59" s="402"/>
      <c r="HV59" s="402"/>
      <c r="HW59" s="402"/>
      <c r="HX59" s="402"/>
      <c r="HY59" s="402"/>
      <c r="HZ59" s="402"/>
      <c r="IA59" s="402"/>
      <c r="IB59" s="402"/>
      <c r="IC59" s="402"/>
      <c r="ID59" s="402"/>
      <c r="IE59" s="402"/>
      <c r="IF59" s="402"/>
      <c r="IG59" s="402"/>
      <c r="IH59" s="402"/>
      <c r="II59" s="402"/>
      <c r="IJ59" s="402"/>
      <c r="IK59" s="402"/>
      <c r="IL59" s="402"/>
      <c r="IM59" s="402"/>
      <c r="IN59" s="402"/>
      <c r="IO59" s="402"/>
      <c r="IP59" s="402"/>
      <c r="IQ59" s="402"/>
      <c r="IR59" s="402"/>
      <c r="IS59" s="402"/>
      <c r="IT59" s="445"/>
      <c r="IU59" s="402"/>
    </row>
    <row r="60" spans="1:255" ht="3" customHeight="1" x14ac:dyDescent="0.25">
      <c r="A60" s="92"/>
      <c r="B60" s="93"/>
      <c r="C60" s="93"/>
      <c r="D60" s="93"/>
      <c r="E60" s="406"/>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c r="BP60" s="407"/>
      <c r="BQ60" s="407"/>
      <c r="BR60" s="407"/>
      <c r="BS60" s="407"/>
      <c r="BT60" s="407"/>
      <c r="BU60" s="407"/>
      <c r="BV60" s="407"/>
      <c r="BW60" s="407"/>
      <c r="BX60" s="407"/>
      <c r="BY60" s="407"/>
      <c r="BZ60" s="407"/>
      <c r="CA60" s="407"/>
      <c r="CB60" s="407"/>
      <c r="CC60" s="407"/>
      <c r="CD60" s="407"/>
      <c r="CE60" s="407"/>
      <c r="CF60" s="407"/>
      <c r="CG60" s="407"/>
      <c r="CH60" s="407"/>
      <c r="CI60" s="407"/>
      <c r="CJ60" s="407"/>
      <c r="CK60" s="407"/>
      <c r="CL60" s="407"/>
      <c r="CM60" s="407"/>
      <c r="CN60" s="407"/>
      <c r="CO60" s="407"/>
      <c r="CP60" s="407"/>
      <c r="CQ60" s="407"/>
      <c r="CR60" s="407"/>
      <c r="CS60" s="407"/>
      <c r="CT60" s="407"/>
      <c r="CU60" s="407"/>
      <c r="CV60" s="407"/>
      <c r="CW60" s="407"/>
      <c r="CX60" s="407"/>
      <c r="CY60" s="407"/>
      <c r="CZ60" s="407"/>
      <c r="DA60" s="407"/>
      <c r="DB60" s="407"/>
      <c r="DC60" s="407"/>
      <c r="DD60" s="407"/>
      <c r="DE60" s="407"/>
      <c r="DF60" s="407"/>
      <c r="DG60" s="407"/>
      <c r="DH60" s="407"/>
      <c r="DI60" s="407"/>
      <c r="DJ60" s="407"/>
      <c r="DK60" s="407"/>
      <c r="DL60" s="407"/>
      <c r="DM60" s="407"/>
      <c r="DN60" s="407"/>
      <c r="DO60" s="407"/>
      <c r="DP60" s="407"/>
      <c r="DQ60" s="407"/>
      <c r="DR60" s="407"/>
      <c r="DS60" s="407"/>
      <c r="DT60" s="407"/>
      <c r="DU60" s="407"/>
      <c r="DV60" s="407"/>
      <c r="DW60" s="407"/>
      <c r="DX60" s="407"/>
      <c r="DY60" s="407"/>
      <c r="DZ60" s="407"/>
      <c r="EA60" s="407"/>
      <c r="EB60" s="407"/>
      <c r="EC60" s="407"/>
      <c r="ED60" s="407"/>
      <c r="EE60" s="407"/>
      <c r="EF60" s="407"/>
      <c r="EG60" s="407"/>
      <c r="EH60" s="407"/>
      <c r="EI60" s="407"/>
      <c r="EJ60" s="407"/>
      <c r="EK60" s="407"/>
      <c r="EL60" s="407"/>
      <c r="EM60" s="407"/>
      <c r="EN60" s="407"/>
      <c r="EO60" s="407"/>
      <c r="EP60" s="407"/>
      <c r="EQ60" s="407"/>
      <c r="ER60" s="407"/>
      <c r="ES60" s="407"/>
      <c r="ET60" s="407"/>
      <c r="EU60" s="407"/>
      <c r="EV60" s="407"/>
      <c r="EW60" s="407"/>
      <c r="EX60" s="407"/>
      <c r="EY60" s="407"/>
      <c r="EZ60" s="407"/>
      <c r="FA60" s="407"/>
      <c r="FB60" s="407"/>
      <c r="FC60" s="407"/>
      <c r="FD60" s="407"/>
      <c r="FE60" s="407"/>
      <c r="FF60" s="407"/>
      <c r="FG60" s="407"/>
      <c r="FH60" s="407"/>
      <c r="FI60" s="407"/>
      <c r="FJ60" s="407"/>
      <c r="FK60" s="407"/>
      <c r="FL60" s="407"/>
      <c r="FM60" s="407"/>
      <c r="FN60" s="407"/>
      <c r="FO60" s="407"/>
      <c r="FP60" s="407"/>
      <c r="FQ60" s="407"/>
      <c r="FR60" s="407"/>
      <c r="FS60" s="407"/>
      <c r="FT60" s="407"/>
      <c r="FU60" s="407"/>
      <c r="FV60" s="407"/>
      <c r="FW60" s="407"/>
      <c r="FX60" s="407"/>
      <c r="FY60" s="407"/>
      <c r="FZ60" s="407"/>
      <c r="GA60" s="407"/>
      <c r="GB60" s="407"/>
      <c r="GC60" s="407"/>
      <c r="GD60" s="407"/>
      <c r="GE60" s="407"/>
      <c r="GF60" s="407"/>
      <c r="GG60" s="407"/>
      <c r="GH60" s="407"/>
      <c r="GI60" s="407"/>
      <c r="GJ60" s="407"/>
      <c r="GK60" s="407"/>
      <c r="GL60" s="407"/>
      <c r="GM60" s="407"/>
      <c r="GN60" s="407"/>
      <c r="GO60" s="407"/>
      <c r="GP60" s="407"/>
      <c r="GQ60" s="407"/>
      <c r="GR60" s="407"/>
      <c r="GS60" s="407"/>
      <c r="GT60" s="407"/>
      <c r="GU60" s="407"/>
      <c r="GV60" s="407"/>
      <c r="GW60" s="407"/>
      <c r="GX60" s="407"/>
      <c r="GY60" s="407"/>
      <c r="GZ60" s="407"/>
      <c r="HA60" s="407"/>
      <c r="HB60" s="407"/>
      <c r="HC60" s="407"/>
      <c r="HD60" s="407"/>
      <c r="HE60" s="407"/>
      <c r="HF60" s="407"/>
      <c r="HG60" s="407"/>
      <c r="HH60" s="407"/>
      <c r="HI60" s="407"/>
      <c r="HJ60" s="407"/>
      <c r="HK60" s="407"/>
      <c r="HL60" s="407"/>
      <c r="HM60" s="407"/>
      <c r="HN60" s="407"/>
      <c r="HO60" s="407"/>
      <c r="HP60" s="407"/>
      <c r="HQ60" s="407"/>
      <c r="HR60" s="407"/>
      <c r="HS60" s="407"/>
      <c r="HT60" s="407"/>
      <c r="HU60" s="407"/>
      <c r="HV60" s="407"/>
      <c r="HW60" s="407"/>
      <c r="HX60" s="407"/>
      <c r="HY60" s="407"/>
      <c r="HZ60" s="407"/>
      <c r="IA60" s="407"/>
      <c r="IB60" s="407"/>
      <c r="IC60" s="407"/>
      <c r="ID60" s="407"/>
      <c r="IE60" s="407"/>
      <c r="IF60" s="407"/>
      <c r="IG60" s="407"/>
      <c r="IH60" s="407"/>
      <c r="II60" s="407"/>
      <c r="IJ60" s="407"/>
      <c r="IK60" s="407"/>
      <c r="IL60" s="407"/>
      <c r="IM60" s="407"/>
      <c r="IN60" s="407"/>
      <c r="IO60" s="407"/>
      <c r="IP60" s="407"/>
      <c r="IQ60" s="407"/>
      <c r="IR60" s="407"/>
      <c r="IS60" s="407"/>
      <c r="IT60" s="407"/>
      <c r="IU60" s="466"/>
    </row>
    <row r="61" spans="1:255" ht="33.75" x14ac:dyDescent="0.25">
      <c r="A61" s="143" t="s">
        <v>227</v>
      </c>
      <c r="B61" s="71" t="str">
        <f>'Org ab 10 TEW'!C61</f>
        <v>Liegenschafts-management (administrativ)</v>
      </c>
      <c r="C61" s="71" t="str">
        <f>'Org ab 10 TEW'!D61</f>
        <v>Planung und Bau von Gebäuden und Einrichtungen</v>
      </c>
      <c r="D61" s="668" t="str">
        <f>'Org ab 10 TEW'!E61</f>
        <v>1,60 VZÄ Grundbedarf 
zzgl. 1,00 VZÄ je 6.500 T€ Investitionsvolumen Gebäude</v>
      </c>
      <c r="E61" s="680">
        <f>SUM(F61:IU61)</f>
        <v>0</v>
      </c>
      <c r="F61" s="683"/>
      <c r="G61" s="683"/>
      <c r="H61" s="683"/>
      <c r="I61" s="683"/>
      <c r="J61" s="683"/>
      <c r="K61" s="683"/>
      <c r="L61" s="683"/>
      <c r="M61" s="683"/>
      <c r="N61" s="683"/>
      <c r="O61" s="683"/>
      <c r="P61" s="683"/>
      <c r="Q61" s="683"/>
      <c r="R61" s="683"/>
      <c r="S61" s="683"/>
      <c r="T61" s="683"/>
      <c r="U61" s="683"/>
      <c r="V61" s="683"/>
      <c r="W61" s="683"/>
      <c r="X61" s="683"/>
      <c r="Y61" s="683"/>
      <c r="Z61" s="683"/>
      <c r="AA61" s="683"/>
      <c r="AB61" s="683"/>
      <c r="AC61" s="683"/>
      <c r="AD61" s="683"/>
      <c r="AE61" s="683"/>
      <c r="AF61" s="683"/>
      <c r="AG61" s="683"/>
      <c r="AH61" s="683"/>
      <c r="AI61" s="683"/>
      <c r="AJ61" s="683"/>
      <c r="AK61" s="683"/>
      <c r="AL61" s="683"/>
      <c r="AM61" s="683"/>
      <c r="AN61" s="683"/>
      <c r="AO61" s="683"/>
      <c r="AP61" s="683"/>
      <c r="AQ61" s="683"/>
      <c r="AR61" s="683"/>
      <c r="AS61" s="683"/>
      <c r="AT61" s="683"/>
      <c r="AU61" s="683"/>
      <c r="AV61" s="683"/>
      <c r="AW61" s="683"/>
      <c r="AX61" s="683"/>
      <c r="AY61" s="683"/>
      <c r="AZ61" s="683"/>
      <c r="BA61" s="683"/>
      <c r="BB61" s="683"/>
      <c r="BC61" s="683"/>
      <c r="BD61" s="683"/>
      <c r="BE61" s="683"/>
      <c r="BF61" s="683"/>
      <c r="BG61" s="683"/>
      <c r="BH61" s="683"/>
      <c r="BI61" s="683"/>
      <c r="BJ61" s="683"/>
      <c r="BK61" s="683"/>
      <c r="BL61" s="683"/>
      <c r="BM61" s="683"/>
      <c r="BN61" s="683"/>
      <c r="BO61" s="683"/>
      <c r="BP61" s="683"/>
      <c r="BQ61" s="683"/>
      <c r="BR61" s="683"/>
      <c r="BS61" s="683"/>
      <c r="BT61" s="683"/>
      <c r="BU61" s="683"/>
      <c r="BV61" s="683"/>
      <c r="BW61" s="683"/>
      <c r="BX61" s="683"/>
      <c r="BY61" s="683"/>
      <c r="BZ61" s="683"/>
      <c r="CA61" s="683"/>
      <c r="CB61" s="683"/>
      <c r="CC61" s="683"/>
      <c r="CD61" s="683"/>
      <c r="CE61" s="683"/>
      <c r="CF61" s="683"/>
      <c r="CG61" s="683"/>
      <c r="CH61" s="683"/>
      <c r="CI61" s="683"/>
      <c r="CJ61" s="683"/>
      <c r="CK61" s="683"/>
      <c r="CL61" s="683"/>
      <c r="CM61" s="683"/>
      <c r="CN61" s="683"/>
      <c r="CO61" s="683"/>
      <c r="CP61" s="683"/>
      <c r="CQ61" s="683"/>
      <c r="CR61" s="683"/>
      <c r="CS61" s="683"/>
      <c r="CT61" s="683"/>
      <c r="CU61" s="683"/>
      <c r="CV61" s="683"/>
      <c r="CW61" s="683"/>
      <c r="CX61" s="683"/>
      <c r="CY61" s="683"/>
      <c r="CZ61" s="683"/>
      <c r="DA61" s="683"/>
      <c r="DB61" s="683"/>
      <c r="DC61" s="683"/>
      <c r="DD61" s="683"/>
      <c r="DE61" s="683"/>
      <c r="DF61" s="683"/>
      <c r="DG61" s="683"/>
      <c r="DH61" s="683"/>
      <c r="DI61" s="683"/>
      <c r="DJ61" s="683"/>
      <c r="DK61" s="683"/>
      <c r="DL61" s="683"/>
      <c r="DM61" s="683"/>
      <c r="DN61" s="683"/>
      <c r="DO61" s="683"/>
      <c r="DP61" s="683"/>
      <c r="DQ61" s="683"/>
      <c r="DR61" s="683"/>
      <c r="DS61" s="683"/>
      <c r="DT61" s="683"/>
      <c r="DU61" s="683"/>
      <c r="DV61" s="683"/>
      <c r="DW61" s="683"/>
      <c r="DX61" s="683"/>
      <c r="DY61" s="683"/>
      <c r="DZ61" s="683"/>
      <c r="EA61" s="683"/>
      <c r="EB61" s="683"/>
      <c r="EC61" s="683"/>
      <c r="ED61" s="683"/>
      <c r="EE61" s="683"/>
      <c r="EF61" s="683"/>
      <c r="EG61" s="683"/>
      <c r="EH61" s="683"/>
      <c r="EI61" s="683"/>
      <c r="EJ61" s="683"/>
      <c r="EK61" s="683"/>
      <c r="EL61" s="683"/>
      <c r="EM61" s="683"/>
      <c r="EN61" s="683"/>
      <c r="EO61" s="683"/>
      <c r="EP61" s="683"/>
      <c r="EQ61" s="683"/>
      <c r="ER61" s="683"/>
      <c r="ES61" s="683"/>
      <c r="ET61" s="683"/>
      <c r="EU61" s="683"/>
      <c r="EV61" s="683"/>
      <c r="EW61" s="683"/>
      <c r="EX61" s="683"/>
      <c r="EY61" s="683"/>
      <c r="EZ61" s="683"/>
      <c r="FA61" s="683"/>
      <c r="FB61" s="683"/>
      <c r="FC61" s="683"/>
      <c r="FD61" s="683"/>
      <c r="FE61" s="683"/>
      <c r="FF61" s="683"/>
      <c r="FG61" s="683"/>
      <c r="FH61" s="683"/>
      <c r="FI61" s="683"/>
      <c r="FJ61" s="683"/>
      <c r="FK61" s="683"/>
      <c r="FL61" s="683"/>
      <c r="FM61" s="683"/>
      <c r="FN61" s="683"/>
      <c r="FO61" s="683"/>
      <c r="FP61" s="683"/>
      <c r="FQ61" s="683"/>
      <c r="FR61" s="683"/>
      <c r="FS61" s="683"/>
      <c r="FT61" s="683"/>
      <c r="FU61" s="683"/>
      <c r="FV61" s="683"/>
      <c r="FW61" s="683"/>
      <c r="FX61" s="683"/>
      <c r="FY61" s="683"/>
      <c r="FZ61" s="683"/>
      <c r="GA61" s="683"/>
      <c r="GB61" s="683"/>
      <c r="GC61" s="683"/>
      <c r="GD61" s="683"/>
      <c r="GE61" s="683"/>
      <c r="GF61" s="683"/>
      <c r="GG61" s="683"/>
      <c r="GH61" s="683"/>
      <c r="GI61" s="683"/>
      <c r="GJ61" s="683"/>
      <c r="GK61" s="683"/>
      <c r="GL61" s="683"/>
      <c r="GM61" s="683"/>
      <c r="GN61" s="683"/>
      <c r="GO61" s="683"/>
      <c r="GP61" s="683"/>
      <c r="GQ61" s="683"/>
      <c r="GR61" s="683"/>
      <c r="GS61" s="683"/>
      <c r="GT61" s="683"/>
      <c r="GU61" s="683"/>
      <c r="GV61" s="683"/>
      <c r="GW61" s="683"/>
      <c r="GX61" s="683"/>
      <c r="GY61" s="683"/>
      <c r="GZ61" s="683"/>
      <c r="HA61" s="683"/>
      <c r="HB61" s="683"/>
      <c r="HC61" s="683"/>
      <c r="HD61" s="683"/>
      <c r="HE61" s="683"/>
      <c r="HF61" s="683"/>
      <c r="HG61" s="683"/>
      <c r="HH61" s="683"/>
      <c r="HI61" s="683"/>
      <c r="HJ61" s="683"/>
      <c r="HK61" s="683"/>
      <c r="HL61" s="683"/>
      <c r="HM61" s="683"/>
      <c r="HN61" s="683"/>
      <c r="HO61" s="683"/>
      <c r="HP61" s="683"/>
      <c r="HQ61" s="683"/>
      <c r="HR61" s="683"/>
      <c r="HS61" s="683"/>
      <c r="HT61" s="683"/>
      <c r="HU61" s="683"/>
      <c r="HV61" s="683"/>
      <c r="HW61" s="683"/>
      <c r="HX61" s="683"/>
      <c r="HY61" s="683"/>
      <c r="HZ61" s="683"/>
      <c r="IA61" s="683"/>
      <c r="IB61" s="683"/>
      <c r="IC61" s="683"/>
      <c r="ID61" s="683"/>
      <c r="IE61" s="683"/>
      <c r="IF61" s="683"/>
      <c r="IG61" s="683"/>
      <c r="IH61" s="683"/>
      <c r="II61" s="683"/>
      <c r="IJ61" s="683"/>
      <c r="IK61" s="683"/>
      <c r="IL61" s="683"/>
      <c r="IM61" s="683"/>
      <c r="IN61" s="683"/>
      <c r="IO61" s="683"/>
      <c r="IP61" s="683"/>
      <c r="IQ61" s="683"/>
      <c r="IR61" s="683"/>
      <c r="IS61" s="683"/>
      <c r="IT61" s="692"/>
      <c r="IU61" s="695"/>
    </row>
    <row r="62" spans="1:255" ht="33.75" customHeight="1" x14ac:dyDescent="0.25">
      <c r="A62" s="252" t="s">
        <v>225</v>
      </c>
      <c r="B62" s="71" t="str">
        <f>'Org ab 10 TEW'!C62</f>
        <v>Liegenschafts-management (administrativ)</v>
      </c>
      <c r="C62" s="71" t="str">
        <f>'Org ab 10 TEW'!D62</f>
        <v>Planung (LPH 3 bis 5)</v>
      </c>
      <c r="D62" s="669"/>
      <c r="E62" s="682"/>
      <c r="F62" s="684"/>
      <c r="G62" s="684"/>
      <c r="H62" s="684"/>
      <c r="I62" s="684"/>
      <c r="J62" s="684"/>
      <c r="K62" s="684"/>
      <c r="L62" s="684"/>
      <c r="M62" s="684"/>
      <c r="N62" s="684"/>
      <c r="O62" s="684"/>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4"/>
      <c r="AM62" s="684"/>
      <c r="AN62" s="684"/>
      <c r="AO62" s="684"/>
      <c r="AP62" s="684"/>
      <c r="AQ62" s="684"/>
      <c r="AR62" s="684"/>
      <c r="AS62" s="684"/>
      <c r="AT62" s="684"/>
      <c r="AU62" s="684"/>
      <c r="AV62" s="684"/>
      <c r="AW62" s="684"/>
      <c r="AX62" s="684"/>
      <c r="AY62" s="684"/>
      <c r="AZ62" s="684"/>
      <c r="BA62" s="684"/>
      <c r="BB62" s="684"/>
      <c r="BC62" s="684"/>
      <c r="BD62" s="684"/>
      <c r="BE62" s="684"/>
      <c r="BF62" s="684"/>
      <c r="BG62" s="684"/>
      <c r="BH62" s="684"/>
      <c r="BI62" s="684"/>
      <c r="BJ62" s="684"/>
      <c r="BK62" s="684"/>
      <c r="BL62" s="684"/>
      <c r="BM62" s="684"/>
      <c r="BN62" s="684"/>
      <c r="BO62" s="684"/>
      <c r="BP62" s="684"/>
      <c r="BQ62" s="684"/>
      <c r="BR62" s="684"/>
      <c r="BS62" s="684"/>
      <c r="BT62" s="684"/>
      <c r="BU62" s="684"/>
      <c r="BV62" s="684"/>
      <c r="BW62" s="684"/>
      <c r="BX62" s="684"/>
      <c r="BY62" s="684"/>
      <c r="BZ62" s="684"/>
      <c r="CA62" s="684"/>
      <c r="CB62" s="684"/>
      <c r="CC62" s="684"/>
      <c r="CD62" s="684"/>
      <c r="CE62" s="684"/>
      <c r="CF62" s="684"/>
      <c r="CG62" s="684"/>
      <c r="CH62" s="684"/>
      <c r="CI62" s="684"/>
      <c r="CJ62" s="684"/>
      <c r="CK62" s="684"/>
      <c r="CL62" s="684"/>
      <c r="CM62" s="684"/>
      <c r="CN62" s="684"/>
      <c r="CO62" s="684"/>
      <c r="CP62" s="684"/>
      <c r="CQ62" s="684"/>
      <c r="CR62" s="684"/>
      <c r="CS62" s="684"/>
      <c r="CT62" s="684"/>
      <c r="CU62" s="684"/>
      <c r="CV62" s="684"/>
      <c r="CW62" s="684"/>
      <c r="CX62" s="684"/>
      <c r="CY62" s="684"/>
      <c r="CZ62" s="684"/>
      <c r="DA62" s="684"/>
      <c r="DB62" s="684"/>
      <c r="DC62" s="684"/>
      <c r="DD62" s="684"/>
      <c r="DE62" s="684"/>
      <c r="DF62" s="684"/>
      <c r="DG62" s="684"/>
      <c r="DH62" s="684"/>
      <c r="DI62" s="684"/>
      <c r="DJ62" s="684"/>
      <c r="DK62" s="684"/>
      <c r="DL62" s="684"/>
      <c r="DM62" s="684"/>
      <c r="DN62" s="684"/>
      <c r="DO62" s="684"/>
      <c r="DP62" s="684"/>
      <c r="DQ62" s="684"/>
      <c r="DR62" s="684"/>
      <c r="DS62" s="684"/>
      <c r="DT62" s="684"/>
      <c r="DU62" s="684"/>
      <c r="DV62" s="684"/>
      <c r="DW62" s="684"/>
      <c r="DX62" s="684"/>
      <c r="DY62" s="684"/>
      <c r="DZ62" s="684"/>
      <c r="EA62" s="684"/>
      <c r="EB62" s="684"/>
      <c r="EC62" s="684"/>
      <c r="ED62" s="684"/>
      <c r="EE62" s="684"/>
      <c r="EF62" s="684"/>
      <c r="EG62" s="684"/>
      <c r="EH62" s="684"/>
      <c r="EI62" s="684"/>
      <c r="EJ62" s="684"/>
      <c r="EK62" s="684"/>
      <c r="EL62" s="684"/>
      <c r="EM62" s="684"/>
      <c r="EN62" s="684"/>
      <c r="EO62" s="684"/>
      <c r="EP62" s="684"/>
      <c r="EQ62" s="684"/>
      <c r="ER62" s="684"/>
      <c r="ES62" s="684"/>
      <c r="ET62" s="684"/>
      <c r="EU62" s="684"/>
      <c r="EV62" s="684"/>
      <c r="EW62" s="684"/>
      <c r="EX62" s="684"/>
      <c r="EY62" s="684"/>
      <c r="EZ62" s="684"/>
      <c r="FA62" s="684"/>
      <c r="FB62" s="684"/>
      <c r="FC62" s="684"/>
      <c r="FD62" s="684"/>
      <c r="FE62" s="684"/>
      <c r="FF62" s="684"/>
      <c r="FG62" s="684"/>
      <c r="FH62" s="684"/>
      <c r="FI62" s="684"/>
      <c r="FJ62" s="684"/>
      <c r="FK62" s="684"/>
      <c r="FL62" s="684"/>
      <c r="FM62" s="684"/>
      <c r="FN62" s="684"/>
      <c r="FO62" s="684"/>
      <c r="FP62" s="684"/>
      <c r="FQ62" s="684"/>
      <c r="FR62" s="684"/>
      <c r="FS62" s="684"/>
      <c r="FT62" s="684"/>
      <c r="FU62" s="684"/>
      <c r="FV62" s="684"/>
      <c r="FW62" s="684"/>
      <c r="FX62" s="684"/>
      <c r="FY62" s="684"/>
      <c r="FZ62" s="684"/>
      <c r="GA62" s="684"/>
      <c r="GB62" s="684"/>
      <c r="GC62" s="684"/>
      <c r="GD62" s="684"/>
      <c r="GE62" s="684"/>
      <c r="GF62" s="684"/>
      <c r="GG62" s="684"/>
      <c r="GH62" s="684"/>
      <c r="GI62" s="684"/>
      <c r="GJ62" s="684"/>
      <c r="GK62" s="684"/>
      <c r="GL62" s="684"/>
      <c r="GM62" s="684"/>
      <c r="GN62" s="684"/>
      <c r="GO62" s="684"/>
      <c r="GP62" s="684"/>
      <c r="GQ62" s="684"/>
      <c r="GR62" s="684"/>
      <c r="GS62" s="684"/>
      <c r="GT62" s="684"/>
      <c r="GU62" s="684"/>
      <c r="GV62" s="684"/>
      <c r="GW62" s="684"/>
      <c r="GX62" s="684"/>
      <c r="GY62" s="684"/>
      <c r="GZ62" s="684"/>
      <c r="HA62" s="684"/>
      <c r="HB62" s="684"/>
      <c r="HC62" s="684"/>
      <c r="HD62" s="684"/>
      <c r="HE62" s="684"/>
      <c r="HF62" s="684"/>
      <c r="HG62" s="684"/>
      <c r="HH62" s="684"/>
      <c r="HI62" s="684"/>
      <c r="HJ62" s="684"/>
      <c r="HK62" s="684"/>
      <c r="HL62" s="684"/>
      <c r="HM62" s="684"/>
      <c r="HN62" s="684"/>
      <c r="HO62" s="684"/>
      <c r="HP62" s="684"/>
      <c r="HQ62" s="684"/>
      <c r="HR62" s="684"/>
      <c r="HS62" s="684"/>
      <c r="HT62" s="684"/>
      <c r="HU62" s="684"/>
      <c r="HV62" s="684"/>
      <c r="HW62" s="684"/>
      <c r="HX62" s="684"/>
      <c r="HY62" s="684"/>
      <c r="HZ62" s="684"/>
      <c r="IA62" s="684"/>
      <c r="IB62" s="684"/>
      <c r="IC62" s="684"/>
      <c r="ID62" s="684"/>
      <c r="IE62" s="684"/>
      <c r="IF62" s="684"/>
      <c r="IG62" s="684"/>
      <c r="IH62" s="684"/>
      <c r="II62" s="684"/>
      <c r="IJ62" s="684"/>
      <c r="IK62" s="684"/>
      <c r="IL62" s="684"/>
      <c r="IM62" s="684"/>
      <c r="IN62" s="684"/>
      <c r="IO62" s="684"/>
      <c r="IP62" s="684"/>
      <c r="IQ62" s="684"/>
      <c r="IR62" s="684"/>
      <c r="IS62" s="684"/>
      <c r="IT62" s="693"/>
      <c r="IU62" s="695"/>
    </row>
    <row r="63" spans="1:255" ht="33.75" customHeight="1" x14ac:dyDescent="0.25">
      <c r="A63" s="252" t="s">
        <v>226</v>
      </c>
      <c r="B63" s="71" t="str">
        <f>'Org ab 10 TEW'!C63</f>
        <v>Liegenschafts-management (administrativ)</v>
      </c>
      <c r="C63" s="71" t="str">
        <f>'Org ab 10 TEW'!D63</f>
        <v>Objektüberwachung</v>
      </c>
      <c r="D63" s="670"/>
      <c r="E63" s="681"/>
      <c r="F63" s="685"/>
      <c r="G63" s="685"/>
      <c r="H63" s="685"/>
      <c r="I63" s="685"/>
      <c r="J63" s="685"/>
      <c r="K63" s="685"/>
      <c r="L63" s="685"/>
      <c r="M63" s="685"/>
      <c r="N63" s="685"/>
      <c r="O63" s="685"/>
      <c r="P63" s="685"/>
      <c r="Q63" s="685"/>
      <c r="R63" s="685"/>
      <c r="S63" s="685"/>
      <c r="T63" s="685"/>
      <c r="U63" s="685"/>
      <c r="V63" s="685"/>
      <c r="W63" s="685"/>
      <c r="X63" s="685"/>
      <c r="Y63" s="685"/>
      <c r="Z63" s="685"/>
      <c r="AA63" s="685"/>
      <c r="AB63" s="685"/>
      <c r="AC63" s="685"/>
      <c r="AD63" s="685"/>
      <c r="AE63" s="685"/>
      <c r="AF63" s="685"/>
      <c r="AG63" s="685"/>
      <c r="AH63" s="685"/>
      <c r="AI63" s="685"/>
      <c r="AJ63" s="685"/>
      <c r="AK63" s="685"/>
      <c r="AL63" s="685"/>
      <c r="AM63" s="685"/>
      <c r="AN63" s="685"/>
      <c r="AO63" s="685"/>
      <c r="AP63" s="685"/>
      <c r="AQ63" s="685"/>
      <c r="AR63" s="685"/>
      <c r="AS63" s="685"/>
      <c r="AT63" s="685"/>
      <c r="AU63" s="685"/>
      <c r="AV63" s="685"/>
      <c r="AW63" s="685"/>
      <c r="AX63" s="685"/>
      <c r="AY63" s="685"/>
      <c r="AZ63" s="685"/>
      <c r="BA63" s="685"/>
      <c r="BB63" s="685"/>
      <c r="BC63" s="685"/>
      <c r="BD63" s="685"/>
      <c r="BE63" s="685"/>
      <c r="BF63" s="685"/>
      <c r="BG63" s="685"/>
      <c r="BH63" s="685"/>
      <c r="BI63" s="685"/>
      <c r="BJ63" s="685"/>
      <c r="BK63" s="685"/>
      <c r="BL63" s="685"/>
      <c r="BM63" s="685"/>
      <c r="BN63" s="685"/>
      <c r="BO63" s="685"/>
      <c r="BP63" s="685"/>
      <c r="BQ63" s="685"/>
      <c r="BR63" s="685"/>
      <c r="BS63" s="685"/>
      <c r="BT63" s="685"/>
      <c r="BU63" s="685"/>
      <c r="BV63" s="685"/>
      <c r="BW63" s="685"/>
      <c r="BX63" s="685"/>
      <c r="BY63" s="685"/>
      <c r="BZ63" s="685"/>
      <c r="CA63" s="685"/>
      <c r="CB63" s="685"/>
      <c r="CC63" s="685"/>
      <c r="CD63" s="685"/>
      <c r="CE63" s="685"/>
      <c r="CF63" s="685"/>
      <c r="CG63" s="685"/>
      <c r="CH63" s="685"/>
      <c r="CI63" s="685"/>
      <c r="CJ63" s="685"/>
      <c r="CK63" s="685"/>
      <c r="CL63" s="685"/>
      <c r="CM63" s="685"/>
      <c r="CN63" s="685"/>
      <c r="CO63" s="685"/>
      <c r="CP63" s="685"/>
      <c r="CQ63" s="685"/>
      <c r="CR63" s="685"/>
      <c r="CS63" s="685"/>
      <c r="CT63" s="685"/>
      <c r="CU63" s="685"/>
      <c r="CV63" s="685"/>
      <c r="CW63" s="685"/>
      <c r="CX63" s="685"/>
      <c r="CY63" s="685"/>
      <c r="CZ63" s="685"/>
      <c r="DA63" s="685"/>
      <c r="DB63" s="685"/>
      <c r="DC63" s="685"/>
      <c r="DD63" s="685"/>
      <c r="DE63" s="685"/>
      <c r="DF63" s="685"/>
      <c r="DG63" s="685"/>
      <c r="DH63" s="685"/>
      <c r="DI63" s="685"/>
      <c r="DJ63" s="685"/>
      <c r="DK63" s="685"/>
      <c r="DL63" s="685"/>
      <c r="DM63" s="685"/>
      <c r="DN63" s="685"/>
      <c r="DO63" s="685"/>
      <c r="DP63" s="685"/>
      <c r="DQ63" s="685"/>
      <c r="DR63" s="685"/>
      <c r="DS63" s="685"/>
      <c r="DT63" s="685"/>
      <c r="DU63" s="685"/>
      <c r="DV63" s="685"/>
      <c r="DW63" s="685"/>
      <c r="DX63" s="685"/>
      <c r="DY63" s="685"/>
      <c r="DZ63" s="685"/>
      <c r="EA63" s="685"/>
      <c r="EB63" s="685"/>
      <c r="EC63" s="685"/>
      <c r="ED63" s="685"/>
      <c r="EE63" s="685"/>
      <c r="EF63" s="685"/>
      <c r="EG63" s="685"/>
      <c r="EH63" s="685"/>
      <c r="EI63" s="685"/>
      <c r="EJ63" s="685"/>
      <c r="EK63" s="685"/>
      <c r="EL63" s="685"/>
      <c r="EM63" s="685"/>
      <c r="EN63" s="685"/>
      <c r="EO63" s="685"/>
      <c r="EP63" s="685"/>
      <c r="EQ63" s="685"/>
      <c r="ER63" s="685"/>
      <c r="ES63" s="685"/>
      <c r="ET63" s="685"/>
      <c r="EU63" s="685"/>
      <c r="EV63" s="685"/>
      <c r="EW63" s="685"/>
      <c r="EX63" s="685"/>
      <c r="EY63" s="685"/>
      <c r="EZ63" s="685"/>
      <c r="FA63" s="685"/>
      <c r="FB63" s="685"/>
      <c r="FC63" s="685"/>
      <c r="FD63" s="685"/>
      <c r="FE63" s="685"/>
      <c r="FF63" s="685"/>
      <c r="FG63" s="685"/>
      <c r="FH63" s="685"/>
      <c r="FI63" s="685"/>
      <c r="FJ63" s="685"/>
      <c r="FK63" s="685"/>
      <c r="FL63" s="685"/>
      <c r="FM63" s="685"/>
      <c r="FN63" s="685"/>
      <c r="FO63" s="685"/>
      <c r="FP63" s="685"/>
      <c r="FQ63" s="685"/>
      <c r="FR63" s="685"/>
      <c r="FS63" s="685"/>
      <c r="FT63" s="685"/>
      <c r="FU63" s="685"/>
      <c r="FV63" s="685"/>
      <c r="FW63" s="685"/>
      <c r="FX63" s="685"/>
      <c r="FY63" s="685"/>
      <c r="FZ63" s="685"/>
      <c r="GA63" s="685"/>
      <c r="GB63" s="685"/>
      <c r="GC63" s="685"/>
      <c r="GD63" s="685"/>
      <c r="GE63" s="685"/>
      <c r="GF63" s="685"/>
      <c r="GG63" s="685"/>
      <c r="GH63" s="685"/>
      <c r="GI63" s="685"/>
      <c r="GJ63" s="685"/>
      <c r="GK63" s="685"/>
      <c r="GL63" s="685"/>
      <c r="GM63" s="685"/>
      <c r="GN63" s="685"/>
      <c r="GO63" s="685"/>
      <c r="GP63" s="685"/>
      <c r="GQ63" s="685"/>
      <c r="GR63" s="685"/>
      <c r="GS63" s="685"/>
      <c r="GT63" s="685"/>
      <c r="GU63" s="685"/>
      <c r="GV63" s="685"/>
      <c r="GW63" s="685"/>
      <c r="GX63" s="685"/>
      <c r="GY63" s="685"/>
      <c r="GZ63" s="685"/>
      <c r="HA63" s="685"/>
      <c r="HB63" s="685"/>
      <c r="HC63" s="685"/>
      <c r="HD63" s="685"/>
      <c r="HE63" s="685"/>
      <c r="HF63" s="685"/>
      <c r="HG63" s="685"/>
      <c r="HH63" s="685"/>
      <c r="HI63" s="685"/>
      <c r="HJ63" s="685"/>
      <c r="HK63" s="685"/>
      <c r="HL63" s="685"/>
      <c r="HM63" s="685"/>
      <c r="HN63" s="685"/>
      <c r="HO63" s="685"/>
      <c r="HP63" s="685"/>
      <c r="HQ63" s="685"/>
      <c r="HR63" s="685"/>
      <c r="HS63" s="685"/>
      <c r="HT63" s="685"/>
      <c r="HU63" s="685"/>
      <c r="HV63" s="685"/>
      <c r="HW63" s="685"/>
      <c r="HX63" s="685"/>
      <c r="HY63" s="685"/>
      <c r="HZ63" s="685"/>
      <c r="IA63" s="685"/>
      <c r="IB63" s="685"/>
      <c r="IC63" s="685"/>
      <c r="ID63" s="685"/>
      <c r="IE63" s="685"/>
      <c r="IF63" s="685"/>
      <c r="IG63" s="685"/>
      <c r="IH63" s="685"/>
      <c r="II63" s="685"/>
      <c r="IJ63" s="685"/>
      <c r="IK63" s="685"/>
      <c r="IL63" s="685"/>
      <c r="IM63" s="685"/>
      <c r="IN63" s="685"/>
      <c r="IO63" s="685"/>
      <c r="IP63" s="685"/>
      <c r="IQ63" s="685"/>
      <c r="IR63" s="685"/>
      <c r="IS63" s="685"/>
      <c r="IT63" s="694"/>
      <c r="IU63" s="695"/>
    </row>
    <row r="64" spans="1:255" ht="33.75" x14ac:dyDescent="0.25">
      <c r="A64" s="119" t="s">
        <v>222</v>
      </c>
      <c r="B64" s="71" t="str">
        <f>'Org ab 10 TEW'!C64</f>
        <v>Liegenschafts-management (administrativ)</v>
      </c>
      <c r="C64" s="71" t="str">
        <f>'Org ab 10 TEW'!D64</f>
        <v xml:space="preserve">Bauliche Unterhaltung </v>
      </c>
      <c r="D64" s="71" t="str">
        <f>'Org ab 10 TEW'!E64</f>
        <v>1,00 VZÄ je 800 T€ Bauunterhaltungsvolumen Gebäude</v>
      </c>
      <c r="E64" s="395">
        <f t="shared" ref="E64:E73" si="7">SUM(F64:IU64)</f>
        <v>0</v>
      </c>
      <c r="F64" s="415"/>
      <c r="G64" s="415"/>
      <c r="H64" s="415"/>
      <c r="I64" s="415"/>
      <c r="J64" s="415"/>
      <c r="K64" s="415"/>
      <c r="L64" s="415"/>
      <c r="M64" s="415"/>
      <c r="N64" s="415"/>
      <c r="O64" s="415"/>
      <c r="P64" s="415"/>
      <c r="Q64" s="415"/>
      <c r="R64" s="415"/>
      <c r="S64" s="415"/>
      <c r="T64" s="415"/>
      <c r="U64" s="415"/>
      <c r="V64" s="415"/>
      <c r="W64" s="415"/>
      <c r="X64" s="415"/>
      <c r="Y64" s="415"/>
      <c r="Z64" s="415"/>
      <c r="AA64" s="415"/>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417"/>
      <c r="CA64" s="417"/>
      <c r="CB64" s="417"/>
      <c r="CC64" s="417"/>
      <c r="CD64" s="417"/>
      <c r="CE64" s="417"/>
      <c r="CF64" s="417"/>
      <c r="CG64" s="417"/>
      <c r="CH64" s="417"/>
      <c r="CI64" s="417"/>
      <c r="CJ64" s="417"/>
      <c r="CK64" s="417"/>
      <c r="CL64" s="417"/>
      <c r="CM64" s="417"/>
      <c r="CN64" s="417"/>
      <c r="CO64" s="417"/>
      <c r="CP64" s="417"/>
      <c r="CQ64" s="417"/>
      <c r="CR64" s="417"/>
      <c r="CS64" s="417"/>
      <c r="CT64" s="417"/>
      <c r="CU64" s="417"/>
      <c r="CV64" s="417"/>
      <c r="CW64" s="417"/>
      <c r="CX64" s="417"/>
      <c r="CY64" s="417"/>
      <c r="CZ64" s="417"/>
      <c r="DA64" s="417"/>
      <c r="DB64" s="417"/>
      <c r="DC64" s="417"/>
      <c r="DD64" s="417"/>
      <c r="DE64" s="417"/>
      <c r="DF64" s="417"/>
      <c r="DG64" s="417"/>
      <c r="DH64" s="417"/>
      <c r="DI64" s="417"/>
      <c r="DJ64" s="417"/>
      <c r="DK64" s="417"/>
      <c r="DL64" s="417"/>
      <c r="DM64" s="417"/>
      <c r="DN64" s="417"/>
      <c r="DO64" s="417"/>
      <c r="DP64" s="417"/>
      <c r="DQ64" s="417"/>
      <c r="DR64" s="417"/>
      <c r="DS64" s="417"/>
      <c r="DT64" s="417"/>
      <c r="DU64" s="417"/>
      <c r="DV64" s="417"/>
      <c r="DW64" s="417"/>
      <c r="DX64" s="417"/>
      <c r="DY64" s="417"/>
      <c r="DZ64" s="417"/>
      <c r="EA64" s="417"/>
      <c r="EB64" s="417"/>
      <c r="EC64" s="417"/>
      <c r="ED64" s="417"/>
      <c r="EE64" s="417"/>
      <c r="EF64" s="417"/>
      <c r="EG64" s="417"/>
      <c r="EH64" s="417"/>
      <c r="EI64" s="417"/>
      <c r="EJ64" s="417"/>
      <c r="EK64" s="417"/>
      <c r="EL64" s="417"/>
      <c r="EM64" s="417"/>
      <c r="EN64" s="417"/>
      <c r="EO64" s="417"/>
      <c r="EP64" s="417"/>
      <c r="EQ64" s="417"/>
      <c r="ER64" s="417"/>
      <c r="ES64" s="417"/>
      <c r="ET64" s="417"/>
      <c r="EU64" s="417"/>
      <c r="EV64" s="417"/>
      <c r="EW64" s="417"/>
      <c r="EX64" s="417"/>
      <c r="EY64" s="417"/>
      <c r="EZ64" s="417"/>
      <c r="FA64" s="417"/>
      <c r="FB64" s="417"/>
      <c r="FC64" s="417"/>
      <c r="FD64" s="417"/>
      <c r="FE64" s="417"/>
      <c r="FF64" s="417"/>
      <c r="FG64" s="417"/>
      <c r="FH64" s="417"/>
      <c r="FI64" s="417"/>
      <c r="FJ64" s="417"/>
      <c r="FK64" s="417"/>
      <c r="FL64" s="417"/>
      <c r="FM64" s="417"/>
      <c r="FN64" s="417"/>
      <c r="FO64" s="417"/>
      <c r="FP64" s="417"/>
      <c r="FQ64" s="417"/>
      <c r="FR64" s="417"/>
      <c r="FS64" s="417"/>
      <c r="FT64" s="417"/>
      <c r="FU64" s="417"/>
      <c r="FV64" s="417"/>
      <c r="FW64" s="417"/>
      <c r="FX64" s="417"/>
      <c r="FY64" s="417"/>
      <c r="FZ64" s="417"/>
      <c r="GA64" s="417"/>
      <c r="GB64" s="417"/>
      <c r="GC64" s="417"/>
      <c r="GD64" s="417"/>
      <c r="GE64" s="417"/>
      <c r="GF64" s="417"/>
      <c r="GG64" s="417"/>
      <c r="GH64" s="417"/>
      <c r="GI64" s="417"/>
      <c r="GJ64" s="417"/>
      <c r="GK64" s="417"/>
      <c r="GL64" s="417"/>
      <c r="GM64" s="417"/>
      <c r="GN64" s="417"/>
      <c r="GO64" s="417"/>
      <c r="GP64" s="417"/>
      <c r="GQ64" s="417"/>
      <c r="GR64" s="417"/>
      <c r="GS64" s="417"/>
      <c r="GT64" s="417"/>
      <c r="GU64" s="417"/>
      <c r="GV64" s="417"/>
      <c r="GW64" s="417"/>
      <c r="GX64" s="417"/>
      <c r="GY64" s="417"/>
      <c r="GZ64" s="417"/>
      <c r="HA64" s="417"/>
      <c r="HB64" s="417"/>
      <c r="HC64" s="417"/>
      <c r="HD64" s="417"/>
      <c r="HE64" s="417"/>
      <c r="HF64" s="417"/>
      <c r="HG64" s="417"/>
      <c r="HH64" s="417"/>
      <c r="HI64" s="417"/>
      <c r="HJ64" s="417"/>
      <c r="HK64" s="417"/>
      <c r="HL64" s="417"/>
      <c r="HM64" s="417"/>
      <c r="HN64" s="417"/>
      <c r="HO64" s="417"/>
      <c r="HP64" s="417"/>
      <c r="HQ64" s="417"/>
      <c r="HR64" s="417"/>
      <c r="HS64" s="417"/>
      <c r="HT64" s="417"/>
      <c r="HU64" s="417"/>
      <c r="HV64" s="417"/>
      <c r="HW64" s="417"/>
      <c r="HX64" s="417"/>
      <c r="HY64" s="417"/>
      <c r="HZ64" s="417"/>
      <c r="IA64" s="417"/>
      <c r="IB64" s="417"/>
      <c r="IC64" s="417"/>
      <c r="ID64" s="417"/>
      <c r="IE64" s="417"/>
      <c r="IF64" s="417"/>
      <c r="IG64" s="417"/>
      <c r="IH64" s="417"/>
      <c r="II64" s="417"/>
      <c r="IJ64" s="417"/>
      <c r="IK64" s="417"/>
      <c r="IL64" s="417"/>
      <c r="IM64" s="417"/>
      <c r="IN64" s="417"/>
      <c r="IO64" s="417"/>
      <c r="IP64" s="417"/>
      <c r="IQ64" s="417"/>
      <c r="IR64" s="417"/>
      <c r="IS64" s="417"/>
      <c r="IT64" s="456"/>
      <c r="IU64" s="402"/>
    </row>
    <row r="65" spans="1:255" ht="33.75" x14ac:dyDescent="0.25">
      <c r="A65" s="119" t="s">
        <v>223</v>
      </c>
      <c r="B65" s="71" t="str">
        <f>'Org ab 10 TEW'!C65</f>
        <v>Liegenschafts-management (administrativ)</v>
      </c>
      <c r="C65" s="71" t="str">
        <f>'Org ab 10 TEW'!D65</f>
        <v>Kaufmännisches Gebäude-
und Liegenschafts-management</v>
      </c>
      <c r="D65" s="71" t="str">
        <f>'Org ab 10 TEW'!E65</f>
        <v>1,00 VZÄ je 35 bebaute Grundstücke</v>
      </c>
      <c r="E65" s="395">
        <f t="shared" si="7"/>
        <v>0</v>
      </c>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2"/>
      <c r="BM65" s="402"/>
      <c r="BN65" s="402"/>
      <c r="BO65" s="402"/>
      <c r="BP65" s="402"/>
      <c r="BQ65" s="402"/>
      <c r="BR65" s="402"/>
      <c r="BS65" s="402"/>
      <c r="BT65" s="402"/>
      <c r="BU65" s="402"/>
      <c r="BV65" s="402"/>
      <c r="BW65" s="402"/>
      <c r="BX65" s="402"/>
      <c r="BY65" s="402"/>
      <c r="BZ65" s="402"/>
      <c r="CA65" s="402"/>
      <c r="CB65" s="402"/>
      <c r="CC65" s="402"/>
      <c r="CD65" s="402"/>
      <c r="CE65" s="402"/>
      <c r="CF65" s="402"/>
      <c r="CG65" s="402"/>
      <c r="CH65" s="402"/>
      <c r="CI65" s="402"/>
      <c r="CJ65" s="402"/>
      <c r="CK65" s="402"/>
      <c r="CL65" s="402"/>
      <c r="CM65" s="402"/>
      <c r="CN65" s="402"/>
      <c r="CO65" s="402"/>
      <c r="CP65" s="402"/>
      <c r="CQ65" s="402"/>
      <c r="CR65" s="402"/>
      <c r="CS65" s="402"/>
      <c r="CT65" s="402"/>
      <c r="CU65" s="402"/>
      <c r="CV65" s="402"/>
      <c r="CW65" s="402"/>
      <c r="CX65" s="402"/>
      <c r="CY65" s="402"/>
      <c r="CZ65" s="402"/>
      <c r="DA65" s="402"/>
      <c r="DB65" s="402"/>
      <c r="DC65" s="402"/>
      <c r="DD65" s="402"/>
      <c r="DE65" s="402"/>
      <c r="DF65" s="402"/>
      <c r="DG65" s="402"/>
      <c r="DH65" s="402"/>
      <c r="DI65" s="402"/>
      <c r="DJ65" s="402"/>
      <c r="DK65" s="402"/>
      <c r="DL65" s="402"/>
      <c r="DM65" s="402"/>
      <c r="DN65" s="402"/>
      <c r="DO65" s="402"/>
      <c r="DP65" s="402"/>
      <c r="DQ65" s="402"/>
      <c r="DR65" s="402"/>
      <c r="DS65" s="402"/>
      <c r="DT65" s="402"/>
      <c r="DU65" s="402"/>
      <c r="DV65" s="402"/>
      <c r="DW65" s="402"/>
      <c r="DX65" s="402"/>
      <c r="DY65" s="402"/>
      <c r="DZ65" s="402"/>
      <c r="EA65" s="402"/>
      <c r="EB65" s="402"/>
      <c r="EC65" s="402"/>
      <c r="ED65" s="402"/>
      <c r="EE65" s="402"/>
      <c r="EF65" s="402"/>
      <c r="EG65" s="402"/>
      <c r="EH65" s="402"/>
      <c r="EI65" s="402"/>
      <c r="EJ65" s="402"/>
      <c r="EK65" s="402"/>
      <c r="EL65" s="402"/>
      <c r="EM65" s="402"/>
      <c r="EN65" s="402"/>
      <c r="EO65" s="402"/>
      <c r="EP65" s="402"/>
      <c r="EQ65" s="402"/>
      <c r="ER65" s="402"/>
      <c r="ES65" s="402"/>
      <c r="ET65" s="402"/>
      <c r="EU65" s="402"/>
      <c r="EV65" s="402"/>
      <c r="EW65" s="402"/>
      <c r="EX65" s="402"/>
      <c r="EY65" s="402"/>
      <c r="EZ65" s="402"/>
      <c r="FA65" s="402"/>
      <c r="FB65" s="402"/>
      <c r="FC65" s="402"/>
      <c r="FD65" s="402"/>
      <c r="FE65" s="402"/>
      <c r="FF65" s="402"/>
      <c r="FG65" s="402"/>
      <c r="FH65" s="402"/>
      <c r="FI65" s="402"/>
      <c r="FJ65" s="402"/>
      <c r="FK65" s="402"/>
      <c r="FL65" s="402"/>
      <c r="FM65" s="402"/>
      <c r="FN65" s="402"/>
      <c r="FO65" s="402"/>
      <c r="FP65" s="402"/>
      <c r="FQ65" s="402"/>
      <c r="FR65" s="402"/>
      <c r="FS65" s="402"/>
      <c r="FT65" s="402"/>
      <c r="FU65" s="402"/>
      <c r="FV65" s="402"/>
      <c r="FW65" s="402"/>
      <c r="FX65" s="402"/>
      <c r="FY65" s="402"/>
      <c r="FZ65" s="402"/>
      <c r="GA65" s="402"/>
      <c r="GB65" s="402"/>
      <c r="GC65" s="402"/>
      <c r="GD65" s="402"/>
      <c r="GE65" s="402"/>
      <c r="GF65" s="402"/>
      <c r="GG65" s="402"/>
      <c r="GH65" s="402"/>
      <c r="GI65" s="402"/>
      <c r="GJ65" s="402"/>
      <c r="GK65" s="402"/>
      <c r="GL65" s="402"/>
      <c r="GM65" s="402"/>
      <c r="GN65" s="402"/>
      <c r="GO65" s="402"/>
      <c r="GP65" s="402"/>
      <c r="GQ65" s="402"/>
      <c r="GR65" s="402"/>
      <c r="GS65" s="402"/>
      <c r="GT65" s="402"/>
      <c r="GU65" s="402"/>
      <c r="GV65" s="402"/>
      <c r="GW65" s="402"/>
      <c r="GX65" s="402"/>
      <c r="GY65" s="402"/>
      <c r="GZ65" s="402"/>
      <c r="HA65" s="402"/>
      <c r="HB65" s="402"/>
      <c r="HC65" s="402"/>
      <c r="HD65" s="402"/>
      <c r="HE65" s="402"/>
      <c r="HF65" s="402"/>
      <c r="HG65" s="402"/>
      <c r="HH65" s="402"/>
      <c r="HI65" s="402"/>
      <c r="HJ65" s="402"/>
      <c r="HK65" s="402"/>
      <c r="HL65" s="402"/>
      <c r="HM65" s="402"/>
      <c r="HN65" s="402"/>
      <c r="HO65" s="402"/>
      <c r="HP65" s="402"/>
      <c r="HQ65" s="402"/>
      <c r="HR65" s="402"/>
      <c r="HS65" s="402"/>
      <c r="HT65" s="402"/>
      <c r="HU65" s="402"/>
      <c r="HV65" s="402"/>
      <c r="HW65" s="402"/>
      <c r="HX65" s="402"/>
      <c r="HY65" s="402"/>
      <c r="HZ65" s="402"/>
      <c r="IA65" s="402"/>
      <c r="IB65" s="402"/>
      <c r="IC65" s="402"/>
      <c r="ID65" s="402"/>
      <c r="IE65" s="402"/>
      <c r="IF65" s="402"/>
      <c r="IG65" s="402"/>
      <c r="IH65" s="402"/>
      <c r="II65" s="402"/>
      <c r="IJ65" s="402"/>
      <c r="IK65" s="402"/>
      <c r="IL65" s="402"/>
      <c r="IM65" s="402"/>
      <c r="IN65" s="402"/>
      <c r="IO65" s="402"/>
      <c r="IP65" s="402"/>
      <c r="IQ65" s="402"/>
      <c r="IR65" s="402"/>
      <c r="IS65" s="402"/>
      <c r="IT65" s="445"/>
      <c r="IU65" s="402"/>
    </row>
    <row r="66" spans="1:255" ht="33.75" x14ac:dyDescent="0.25">
      <c r="A66" s="119" t="s">
        <v>224</v>
      </c>
      <c r="B66" s="71" t="str">
        <f>'Org ab 10 TEW'!C66</f>
        <v>Liegenschafts-management (administrativ)</v>
      </c>
      <c r="C66" s="71" t="str">
        <f>'Org ab 10 TEW'!D66</f>
        <v>Grünflächenpflege einschl. Sportplätze durch externe Dienstleister</v>
      </c>
      <c r="D66" s="71" t="str">
        <f>'Org ab 10 TEW'!E66</f>
        <v>1,00 VZÄ je 310 T€ Grün-flächenunterhaltungsvolumen</v>
      </c>
      <c r="E66" s="395">
        <f t="shared" si="7"/>
        <v>0</v>
      </c>
      <c r="F66" s="415"/>
      <c r="G66" s="415"/>
      <c r="H66" s="415"/>
      <c r="I66" s="415"/>
      <c r="J66" s="415"/>
      <c r="K66" s="415"/>
      <c r="L66" s="415"/>
      <c r="M66" s="415"/>
      <c r="N66" s="415"/>
      <c r="O66" s="415"/>
      <c r="P66" s="415"/>
      <c r="Q66" s="415"/>
      <c r="R66" s="415"/>
      <c r="S66" s="415"/>
      <c r="T66" s="415"/>
      <c r="U66" s="415"/>
      <c r="V66" s="415"/>
      <c r="W66" s="415"/>
      <c r="X66" s="415"/>
      <c r="Y66" s="415"/>
      <c r="Z66" s="415"/>
      <c r="AA66" s="415"/>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E66" s="417"/>
      <c r="BF66" s="417"/>
      <c r="BG66" s="417"/>
      <c r="BH66" s="417"/>
      <c r="BI66" s="417"/>
      <c r="BJ66" s="417"/>
      <c r="BK66" s="417"/>
      <c r="BL66" s="417"/>
      <c r="BM66" s="417"/>
      <c r="BN66" s="417"/>
      <c r="BO66" s="417"/>
      <c r="BP66" s="417"/>
      <c r="BQ66" s="417"/>
      <c r="BR66" s="417"/>
      <c r="BS66" s="417"/>
      <c r="BT66" s="417"/>
      <c r="BU66" s="417"/>
      <c r="BV66" s="417"/>
      <c r="BW66" s="417"/>
      <c r="BX66" s="417"/>
      <c r="BY66" s="417"/>
      <c r="BZ66" s="417"/>
      <c r="CA66" s="417"/>
      <c r="CB66" s="417"/>
      <c r="CC66" s="417"/>
      <c r="CD66" s="417"/>
      <c r="CE66" s="417"/>
      <c r="CF66" s="417"/>
      <c r="CG66" s="417"/>
      <c r="CH66" s="417"/>
      <c r="CI66" s="417"/>
      <c r="CJ66" s="417"/>
      <c r="CK66" s="417"/>
      <c r="CL66" s="417"/>
      <c r="CM66" s="417"/>
      <c r="CN66" s="417"/>
      <c r="CO66" s="417"/>
      <c r="CP66" s="417"/>
      <c r="CQ66" s="417"/>
      <c r="CR66" s="417"/>
      <c r="CS66" s="417"/>
      <c r="CT66" s="417"/>
      <c r="CU66" s="417"/>
      <c r="CV66" s="417"/>
      <c r="CW66" s="417"/>
      <c r="CX66" s="417"/>
      <c r="CY66" s="417"/>
      <c r="CZ66" s="417"/>
      <c r="DA66" s="417"/>
      <c r="DB66" s="417"/>
      <c r="DC66" s="417"/>
      <c r="DD66" s="417"/>
      <c r="DE66" s="417"/>
      <c r="DF66" s="417"/>
      <c r="DG66" s="417"/>
      <c r="DH66" s="417"/>
      <c r="DI66" s="417"/>
      <c r="DJ66" s="417"/>
      <c r="DK66" s="417"/>
      <c r="DL66" s="417"/>
      <c r="DM66" s="417"/>
      <c r="DN66" s="417"/>
      <c r="DO66" s="417"/>
      <c r="DP66" s="417"/>
      <c r="DQ66" s="417"/>
      <c r="DR66" s="417"/>
      <c r="DS66" s="417"/>
      <c r="DT66" s="417"/>
      <c r="DU66" s="417"/>
      <c r="DV66" s="417"/>
      <c r="DW66" s="417"/>
      <c r="DX66" s="417"/>
      <c r="DY66" s="417"/>
      <c r="DZ66" s="417"/>
      <c r="EA66" s="417"/>
      <c r="EB66" s="417"/>
      <c r="EC66" s="417"/>
      <c r="ED66" s="417"/>
      <c r="EE66" s="417"/>
      <c r="EF66" s="417"/>
      <c r="EG66" s="417"/>
      <c r="EH66" s="417"/>
      <c r="EI66" s="417"/>
      <c r="EJ66" s="417"/>
      <c r="EK66" s="417"/>
      <c r="EL66" s="417"/>
      <c r="EM66" s="417"/>
      <c r="EN66" s="417"/>
      <c r="EO66" s="417"/>
      <c r="EP66" s="417"/>
      <c r="EQ66" s="417"/>
      <c r="ER66" s="417"/>
      <c r="ES66" s="417"/>
      <c r="ET66" s="417"/>
      <c r="EU66" s="417"/>
      <c r="EV66" s="417"/>
      <c r="EW66" s="417"/>
      <c r="EX66" s="417"/>
      <c r="EY66" s="417"/>
      <c r="EZ66" s="417"/>
      <c r="FA66" s="417"/>
      <c r="FB66" s="417"/>
      <c r="FC66" s="417"/>
      <c r="FD66" s="417"/>
      <c r="FE66" s="417"/>
      <c r="FF66" s="417"/>
      <c r="FG66" s="417"/>
      <c r="FH66" s="417"/>
      <c r="FI66" s="417"/>
      <c r="FJ66" s="417"/>
      <c r="FK66" s="417"/>
      <c r="FL66" s="417"/>
      <c r="FM66" s="417"/>
      <c r="FN66" s="417"/>
      <c r="FO66" s="417"/>
      <c r="FP66" s="417"/>
      <c r="FQ66" s="417"/>
      <c r="FR66" s="417"/>
      <c r="FS66" s="417"/>
      <c r="FT66" s="417"/>
      <c r="FU66" s="417"/>
      <c r="FV66" s="417"/>
      <c r="FW66" s="417"/>
      <c r="FX66" s="417"/>
      <c r="FY66" s="417"/>
      <c r="FZ66" s="417"/>
      <c r="GA66" s="417"/>
      <c r="GB66" s="417"/>
      <c r="GC66" s="417"/>
      <c r="GD66" s="417"/>
      <c r="GE66" s="417"/>
      <c r="GF66" s="417"/>
      <c r="GG66" s="417"/>
      <c r="GH66" s="417"/>
      <c r="GI66" s="417"/>
      <c r="GJ66" s="417"/>
      <c r="GK66" s="417"/>
      <c r="GL66" s="417"/>
      <c r="GM66" s="417"/>
      <c r="GN66" s="417"/>
      <c r="GO66" s="417"/>
      <c r="GP66" s="417"/>
      <c r="GQ66" s="417"/>
      <c r="GR66" s="417"/>
      <c r="GS66" s="417"/>
      <c r="GT66" s="417"/>
      <c r="GU66" s="417"/>
      <c r="GV66" s="417"/>
      <c r="GW66" s="417"/>
      <c r="GX66" s="417"/>
      <c r="GY66" s="417"/>
      <c r="GZ66" s="417"/>
      <c r="HA66" s="417"/>
      <c r="HB66" s="417"/>
      <c r="HC66" s="417"/>
      <c r="HD66" s="417"/>
      <c r="HE66" s="417"/>
      <c r="HF66" s="417"/>
      <c r="HG66" s="417"/>
      <c r="HH66" s="417"/>
      <c r="HI66" s="417"/>
      <c r="HJ66" s="417"/>
      <c r="HK66" s="417"/>
      <c r="HL66" s="417"/>
      <c r="HM66" s="417"/>
      <c r="HN66" s="417"/>
      <c r="HO66" s="417"/>
      <c r="HP66" s="417"/>
      <c r="HQ66" s="417"/>
      <c r="HR66" s="417"/>
      <c r="HS66" s="417"/>
      <c r="HT66" s="417"/>
      <c r="HU66" s="417"/>
      <c r="HV66" s="417"/>
      <c r="HW66" s="417"/>
      <c r="HX66" s="417"/>
      <c r="HY66" s="417"/>
      <c r="HZ66" s="417"/>
      <c r="IA66" s="417"/>
      <c r="IB66" s="417"/>
      <c r="IC66" s="417"/>
      <c r="ID66" s="417"/>
      <c r="IE66" s="417"/>
      <c r="IF66" s="417"/>
      <c r="IG66" s="417"/>
      <c r="IH66" s="417"/>
      <c r="II66" s="417"/>
      <c r="IJ66" s="417"/>
      <c r="IK66" s="417"/>
      <c r="IL66" s="417"/>
      <c r="IM66" s="417"/>
      <c r="IN66" s="417"/>
      <c r="IO66" s="417"/>
      <c r="IP66" s="417"/>
      <c r="IQ66" s="417"/>
      <c r="IR66" s="417"/>
      <c r="IS66" s="417"/>
      <c r="IT66" s="456"/>
      <c r="IU66" s="402"/>
    </row>
    <row r="67" spans="1:255" ht="3" customHeight="1" x14ac:dyDescent="0.25">
      <c r="A67" s="92"/>
      <c r="B67" s="93"/>
      <c r="C67" s="93"/>
      <c r="D67" s="93"/>
      <c r="E67" s="406"/>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c r="BP67" s="407"/>
      <c r="BQ67" s="407"/>
      <c r="BR67" s="407"/>
      <c r="BS67" s="407"/>
      <c r="BT67" s="407"/>
      <c r="BU67" s="407"/>
      <c r="BV67" s="407"/>
      <c r="BW67" s="407"/>
      <c r="BX67" s="407"/>
      <c r="BY67" s="407"/>
      <c r="BZ67" s="407"/>
      <c r="CA67" s="407"/>
      <c r="CB67" s="407"/>
      <c r="CC67" s="407"/>
      <c r="CD67" s="407"/>
      <c r="CE67" s="407"/>
      <c r="CF67" s="407"/>
      <c r="CG67" s="407"/>
      <c r="CH67" s="407"/>
      <c r="CI67" s="407"/>
      <c r="CJ67" s="407"/>
      <c r="CK67" s="407"/>
      <c r="CL67" s="407"/>
      <c r="CM67" s="407"/>
      <c r="CN67" s="407"/>
      <c r="CO67" s="407"/>
      <c r="CP67" s="407"/>
      <c r="CQ67" s="407"/>
      <c r="CR67" s="407"/>
      <c r="CS67" s="407"/>
      <c r="CT67" s="407"/>
      <c r="CU67" s="407"/>
      <c r="CV67" s="407"/>
      <c r="CW67" s="407"/>
      <c r="CX67" s="407"/>
      <c r="CY67" s="407"/>
      <c r="CZ67" s="407"/>
      <c r="DA67" s="407"/>
      <c r="DB67" s="407"/>
      <c r="DC67" s="407"/>
      <c r="DD67" s="407"/>
      <c r="DE67" s="407"/>
      <c r="DF67" s="407"/>
      <c r="DG67" s="407"/>
      <c r="DH67" s="407"/>
      <c r="DI67" s="407"/>
      <c r="DJ67" s="407"/>
      <c r="DK67" s="407"/>
      <c r="DL67" s="407"/>
      <c r="DM67" s="407"/>
      <c r="DN67" s="407"/>
      <c r="DO67" s="407"/>
      <c r="DP67" s="407"/>
      <c r="DQ67" s="407"/>
      <c r="DR67" s="407"/>
      <c r="DS67" s="407"/>
      <c r="DT67" s="407"/>
      <c r="DU67" s="407"/>
      <c r="DV67" s="407"/>
      <c r="DW67" s="407"/>
      <c r="DX67" s="407"/>
      <c r="DY67" s="407"/>
      <c r="DZ67" s="407"/>
      <c r="EA67" s="407"/>
      <c r="EB67" s="407"/>
      <c r="EC67" s="407"/>
      <c r="ED67" s="407"/>
      <c r="EE67" s="407"/>
      <c r="EF67" s="407"/>
      <c r="EG67" s="407"/>
      <c r="EH67" s="407"/>
      <c r="EI67" s="407"/>
      <c r="EJ67" s="407"/>
      <c r="EK67" s="407"/>
      <c r="EL67" s="407"/>
      <c r="EM67" s="407"/>
      <c r="EN67" s="407"/>
      <c r="EO67" s="407"/>
      <c r="EP67" s="407"/>
      <c r="EQ67" s="407"/>
      <c r="ER67" s="407"/>
      <c r="ES67" s="407"/>
      <c r="ET67" s="407"/>
      <c r="EU67" s="407"/>
      <c r="EV67" s="407"/>
      <c r="EW67" s="407"/>
      <c r="EX67" s="407"/>
      <c r="EY67" s="407"/>
      <c r="EZ67" s="407"/>
      <c r="FA67" s="407"/>
      <c r="FB67" s="407"/>
      <c r="FC67" s="407"/>
      <c r="FD67" s="407"/>
      <c r="FE67" s="407"/>
      <c r="FF67" s="407"/>
      <c r="FG67" s="407"/>
      <c r="FH67" s="407"/>
      <c r="FI67" s="407"/>
      <c r="FJ67" s="407"/>
      <c r="FK67" s="407"/>
      <c r="FL67" s="407"/>
      <c r="FM67" s="407"/>
      <c r="FN67" s="407"/>
      <c r="FO67" s="407"/>
      <c r="FP67" s="407"/>
      <c r="FQ67" s="407"/>
      <c r="FR67" s="407"/>
      <c r="FS67" s="407"/>
      <c r="FT67" s="407"/>
      <c r="FU67" s="407"/>
      <c r="FV67" s="407"/>
      <c r="FW67" s="407"/>
      <c r="FX67" s="407"/>
      <c r="FY67" s="407"/>
      <c r="FZ67" s="407"/>
      <c r="GA67" s="407"/>
      <c r="GB67" s="407"/>
      <c r="GC67" s="407"/>
      <c r="GD67" s="407"/>
      <c r="GE67" s="407"/>
      <c r="GF67" s="407"/>
      <c r="GG67" s="407"/>
      <c r="GH67" s="407"/>
      <c r="GI67" s="407"/>
      <c r="GJ67" s="407"/>
      <c r="GK67" s="407"/>
      <c r="GL67" s="407"/>
      <c r="GM67" s="407"/>
      <c r="GN67" s="407"/>
      <c r="GO67" s="407"/>
      <c r="GP67" s="407"/>
      <c r="GQ67" s="407"/>
      <c r="GR67" s="407"/>
      <c r="GS67" s="407"/>
      <c r="GT67" s="407"/>
      <c r="GU67" s="407"/>
      <c r="GV67" s="407"/>
      <c r="GW67" s="407"/>
      <c r="GX67" s="407"/>
      <c r="GY67" s="407"/>
      <c r="GZ67" s="407"/>
      <c r="HA67" s="407"/>
      <c r="HB67" s="407"/>
      <c r="HC67" s="407"/>
      <c r="HD67" s="407"/>
      <c r="HE67" s="407"/>
      <c r="HF67" s="407"/>
      <c r="HG67" s="407"/>
      <c r="HH67" s="407"/>
      <c r="HI67" s="407"/>
      <c r="HJ67" s="407"/>
      <c r="HK67" s="407"/>
      <c r="HL67" s="407"/>
      <c r="HM67" s="407"/>
      <c r="HN67" s="407"/>
      <c r="HO67" s="407"/>
      <c r="HP67" s="407"/>
      <c r="HQ67" s="407"/>
      <c r="HR67" s="407"/>
      <c r="HS67" s="407"/>
      <c r="HT67" s="407"/>
      <c r="HU67" s="407"/>
      <c r="HV67" s="407"/>
      <c r="HW67" s="407"/>
      <c r="HX67" s="407"/>
      <c r="HY67" s="407"/>
      <c r="HZ67" s="407"/>
      <c r="IA67" s="407"/>
      <c r="IB67" s="407"/>
      <c r="IC67" s="407"/>
      <c r="ID67" s="407"/>
      <c r="IE67" s="407"/>
      <c r="IF67" s="407"/>
      <c r="IG67" s="407"/>
      <c r="IH67" s="407"/>
      <c r="II67" s="407"/>
      <c r="IJ67" s="407"/>
      <c r="IK67" s="407"/>
      <c r="IL67" s="407"/>
      <c r="IM67" s="407"/>
      <c r="IN67" s="407"/>
      <c r="IO67" s="407"/>
      <c r="IP67" s="407"/>
      <c r="IQ67" s="407"/>
      <c r="IR67" s="407"/>
      <c r="IS67" s="407"/>
      <c r="IT67" s="407"/>
      <c r="IU67" s="466"/>
    </row>
    <row r="68" spans="1:255" ht="22.5" x14ac:dyDescent="0.25">
      <c r="A68" s="129" t="s">
        <v>245</v>
      </c>
      <c r="B68" s="71" t="str">
        <f>'Org ab 10 TEW'!C68</f>
        <v>Archiv</v>
      </c>
      <c r="C68" s="71" t="str">
        <f>'Org ab 10 TEW'!D68</f>
        <v>Schriftgutverwaltung und Archiv</v>
      </c>
      <c r="D68" s="71" t="str">
        <f>'Org ab 10 TEW'!E68</f>
        <v>1,00 VZÄ je 2.400 laufende Meter Schrift- und Archivgut</v>
      </c>
      <c r="E68" s="395">
        <f t="shared" si="7"/>
        <v>0</v>
      </c>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8"/>
      <c r="AF68" s="438"/>
      <c r="AG68" s="438"/>
      <c r="AH68" s="438"/>
      <c r="AI68" s="438"/>
      <c r="AJ68" s="438"/>
      <c r="AK68" s="438"/>
      <c r="AL68" s="438"/>
      <c r="AM68" s="438"/>
      <c r="AN68" s="438"/>
      <c r="AO68" s="438"/>
      <c r="AP68" s="438"/>
      <c r="AQ68" s="438"/>
      <c r="AR68" s="438"/>
      <c r="AS68" s="438"/>
      <c r="AT68" s="438"/>
      <c r="AU68" s="438"/>
      <c r="AV68" s="438"/>
      <c r="AW68" s="438"/>
      <c r="AX68" s="438"/>
      <c r="AY68" s="438"/>
      <c r="AZ68" s="438"/>
      <c r="BA68" s="438"/>
      <c r="BB68" s="438"/>
      <c r="BC68" s="438"/>
      <c r="BD68" s="438"/>
      <c r="BE68" s="438"/>
      <c r="BF68" s="438"/>
      <c r="BG68" s="438"/>
      <c r="BH68" s="438"/>
      <c r="BI68" s="438"/>
      <c r="BJ68" s="438"/>
      <c r="BK68" s="438"/>
      <c r="BL68" s="438"/>
      <c r="BM68" s="438"/>
      <c r="BN68" s="438"/>
      <c r="BO68" s="438"/>
      <c r="BP68" s="438"/>
      <c r="BQ68" s="438"/>
      <c r="BR68" s="438"/>
      <c r="BS68" s="438"/>
      <c r="BT68" s="438"/>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8"/>
      <c r="CX68" s="438"/>
      <c r="CY68" s="438"/>
      <c r="CZ68" s="438"/>
      <c r="DA68" s="438"/>
      <c r="DB68" s="438"/>
      <c r="DC68" s="438"/>
      <c r="DD68" s="438"/>
      <c r="DE68" s="438"/>
      <c r="DF68" s="438"/>
      <c r="DG68" s="438"/>
      <c r="DH68" s="438"/>
      <c r="DI68" s="438"/>
      <c r="DJ68" s="438"/>
      <c r="DK68" s="438"/>
      <c r="DL68" s="438"/>
      <c r="DM68" s="438"/>
      <c r="DN68" s="438"/>
      <c r="DO68" s="438"/>
      <c r="DP68" s="438"/>
      <c r="DQ68" s="438"/>
      <c r="DR68" s="438"/>
      <c r="DS68" s="438"/>
      <c r="DT68" s="438"/>
      <c r="DU68" s="438"/>
      <c r="DV68" s="438"/>
      <c r="DW68" s="438"/>
      <c r="DX68" s="438"/>
      <c r="DY68" s="438"/>
      <c r="DZ68" s="438"/>
      <c r="EA68" s="438"/>
      <c r="EB68" s="438"/>
      <c r="EC68" s="438"/>
      <c r="ED68" s="438"/>
      <c r="EE68" s="438"/>
      <c r="EF68" s="438"/>
      <c r="EG68" s="438"/>
      <c r="EH68" s="438"/>
      <c r="EI68" s="438"/>
      <c r="EJ68" s="438"/>
      <c r="EK68" s="438"/>
      <c r="EL68" s="438"/>
      <c r="EM68" s="438"/>
      <c r="EN68" s="438"/>
      <c r="EO68" s="438"/>
      <c r="EP68" s="438"/>
      <c r="EQ68" s="438"/>
      <c r="ER68" s="438"/>
      <c r="ES68" s="438"/>
      <c r="ET68" s="438"/>
      <c r="EU68" s="438"/>
      <c r="EV68" s="438"/>
      <c r="EW68" s="438"/>
      <c r="EX68" s="438"/>
      <c r="EY68" s="438"/>
      <c r="EZ68" s="438"/>
      <c r="FA68" s="438"/>
      <c r="FB68" s="438"/>
      <c r="FC68" s="438"/>
      <c r="FD68" s="438"/>
      <c r="FE68" s="438"/>
      <c r="FF68" s="438"/>
      <c r="FG68" s="438"/>
      <c r="FH68" s="438"/>
      <c r="FI68" s="438"/>
      <c r="FJ68" s="438"/>
      <c r="FK68" s="438"/>
      <c r="FL68" s="438"/>
      <c r="FM68" s="438"/>
      <c r="FN68" s="438"/>
      <c r="FO68" s="438"/>
      <c r="FP68" s="438"/>
      <c r="FQ68" s="438"/>
      <c r="FR68" s="438"/>
      <c r="FS68" s="438"/>
      <c r="FT68" s="438"/>
      <c r="FU68" s="438"/>
      <c r="FV68" s="438"/>
      <c r="FW68" s="438"/>
      <c r="FX68" s="438"/>
      <c r="FY68" s="438"/>
      <c r="FZ68" s="438"/>
      <c r="GA68" s="438"/>
      <c r="GB68" s="438"/>
      <c r="GC68" s="438"/>
      <c r="GD68" s="438"/>
      <c r="GE68" s="438"/>
      <c r="GF68" s="438"/>
      <c r="GG68" s="438"/>
      <c r="GH68" s="438"/>
      <c r="GI68" s="438"/>
      <c r="GJ68" s="438"/>
      <c r="GK68" s="438"/>
      <c r="GL68" s="438"/>
      <c r="GM68" s="438"/>
      <c r="GN68" s="438"/>
      <c r="GO68" s="438"/>
      <c r="GP68" s="438"/>
      <c r="GQ68" s="438"/>
      <c r="GR68" s="438"/>
      <c r="GS68" s="438"/>
      <c r="GT68" s="438"/>
      <c r="GU68" s="438"/>
      <c r="GV68" s="438"/>
      <c r="GW68" s="438"/>
      <c r="GX68" s="438"/>
      <c r="GY68" s="438"/>
      <c r="GZ68" s="438"/>
      <c r="HA68" s="438"/>
      <c r="HB68" s="438"/>
      <c r="HC68" s="438"/>
      <c r="HD68" s="438"/>
      <c r="HE68" s="438"/>
      <c r="HF68" s="438"/>
      <c r="HG68" s="438"/>
      <c r="HH68" s="438"/>
      <c r="HI68" s="438"/>
      <c r="HJ68" s="438"/>
      <c r="HK68" s="438"/>
      <c r="HL68" s="438"/>
      <c r="HM68" s="438"/>
      <c r="HN68" s="438"/>
      <c r="HO68" s="438"/>
      <c r="HP68" s="438"/>
      <c r="HQ68" s="438"/>
      <c r="HR68" s="438"/>
      <c r="HS68" s="438"/>
      <c r="HT68" s="438"/>
      <c r="HU68" s="438"/>
      <c r="HV68" s="438"/>
      <c r="HW68" s="438"/>
      <c r="HX68" s="438"/>
      <c r="HY68" s="438"/>
      <c r="HZ68" s="438"/>
      <c r="IA68" s="438"/>
      <c r="IB68" s="438"/>
      <c r="IC68" s="438"/>
      <c r="ID68" s="438"/>
      <c r="IE68" s="438"/>
      <c r="IF68" s="438"/>
      <c r="IG68" s="438"/>
      <c r="IH68" s="438"/>
      <c r="II68" s="438"/>
      <c r="IJ68" s="438"/>
      <c r="IK68" s="438"/>
      <c r="IL68" s="438"/>
      <c r="IM68" s="438"/>
      <c r="IN68" s="438"/>
      <c r="IO68" s="438"/>
      <c r="IP68" s="438"/>
      <c r="IQ68" s="438"/>
      <c r="IR68" s="438"/>
      <c r="IS68" s="438"/>
      <c r="IT68" s="450"/>
      <c r="IU68" s="438"/>
    </row>
    <row r="69" spans="1:255" x14ac:dyDescent="0.25">
      <c r="A69" s="134" t="s">
        <v>246</v>
      </c>
      <c r="B69" s="71" t="str">
        <f>'Org ab 10 TEW'!C69</f>
        <v>Archiv</v>
      </c>
      <c r="C69" s="71" t="str">
        <f>'Org ab 10 TEW'!D69</f>
        <v>Historisches Archiv</v>
      </c>
      <c r="D69" s="71" t="str">
        <f>'Org ab 10 TEW'!E69</f>
        <v>keine Bemessung</v>
      </c>
      <c r="E69" s="395">
        <f t="shared" si="7"/>
        <v>0</v>
      </c>
      <c r="F69" s="438"/>
      <c r="G69" s="438"/>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438"/>
      <c r="BB69" s="438"/>
      <c r="BC69" s="438"/>
      <c r="BD69" s="438"/>
      <c r="BE69" s="438"/>
      <c r="BF69" s="438"/>
      <c r="BG69" s="438"/>
      <c r="BH69" s="438"/>
      <c r="BI69" s="438"/>
      <c r="BJ69" s="438"/>
      <c r="BK69" s="438"/>
      <c r="BL69" s="438"/>
      <c r="BM69" s="438"/>
      <c r="BN69" s="438"/>
      <c r="BO69" s="438"/>
      <c r="BP69" s="438"/>
      <c r="BQ69" s="438"/>
      <c r="BR69" s="438"/>
      <c r="BS69" s="438"/>
      <c r="BT69" s="438"/>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8"/>
      <c r="CX69" s="438"/>
      <c r="CY69" s="438"/>
      <c r="CZ69" s="438"/>
      <c r="DA69" s="438"/>
      <c r="DB69" s="438"/>
      <c r="DC69" s="438"/>
      <c r="DD69" s="438"/>
      <c r="DE69" s="438"/>
      <c r="DF69" s="438"/>
      <c r="DG69" s="438"/>
      <c r="DH69" s="438"/>
      <c r="DI69" s="438"/>
      <c r="DJ69" s="438"/>
      <c r="DK69" s="438"/>
      <c r="DL69" s="438"/>
      <c r="DM69" s="438"/>
      <c r="DN69" s="438"/>
      <c r="DO69" s="438"/>
      <c r="DP69" s="438"/>
      <c r="DQ69" s="438"/>
      <c r="DR69" s="438"/>
      <c r="DS69" s="438"/>
      <c r="DT69" s="438"/>
      <c r="DU69" s="438"/>
      <c r="DV69" s="438"/>
      <c r="DW69" s="438"/>
      <c r="DX69" s="438"/>
      <c r="DY69" s="438"/>
      <c r="DZ69" s="438"/>
      <c r="EA69" s="438"/>
      <c r="EB69" s="438"/>
      <c r="EC69" s="438"/>
      <c r="ED69" s="438"/>
      <c r="EE69" s="438"/>
      <c r="EF69" s="438"/>
      <c r="EG69" s="438"/>
      <c r="EH69" s="438"/>
      <c r="EI69" s="438"/>
      <c r="EJ69" s="438"/>
      <c r="EK69" s="438"/>
      <c r="EL69" s="438"/>
      <c r="EM69" s="438"/>
      <c r="EN69" s="438"/>
      <c r="EO69" s="438"/>
      <c r="EP69" s="438"/>
      <c r="EQ69" s="438"/>
      <c r="ER69" s="438"/>
      <c r="ES69" s="438"/>
      <c r="ET69" s="438"/>
      <c r="EU69" s="438"/>
      <c r="EV69" s="438"/>
      <c r="EW69" s="438"/>
      <c r="EX69" s="438"/>
      <c r="EY69" s="438"/>
      <c r="EZ69" s="438"/>
      <c r="FA69" s="438"/>
      <c r="FB69" s="438"/>
      <c r="FC69" s="438"/>
      <c r="FD69" s="438"/>
      <c r="FE69" s="438"/>
      <c r="FF69" s="438"/>
      <c r="FG69" s="438"/>
      <c r="FH69" s="438"/>
      <c r="FI69" s="438"/>
      <c r="FJ69" s="438"/>
      <c r="FK69" s="438"/>
      <c r="FL69" s="438"/>
      <c r="FM69" s="438"/>
      <c r="FN69" s="438"/>
      <c r="FO69" s="438"/>
      <c r="FP69" s="438"/>
      <c r="FQ69" s="438"/>
      <c r="FR69" s="438"/>
      <c r="FS69" s="438"/>
      <c r="FT69" s="438"/>
      <c r="FU69" s="438"/>
      <c r="FV69" s="438"/>
      <c r="FW69" s="438"/>
      <c r="FX69" s="438"/>
      <c r="FY69" s="438"/>
      <c r="FZ69" s="438"/>
      <c r="GA69" s="438"/>
      <c r="GB69" s="438"/>
      <c r="GC69" s="438"/>
      <c r="GD69" s="438"/>
      <c r="GE69" s="438"/>
      <c r="GF69" s="438"/>
      <c r="GG69" s="438"/>
      <c r="GH69" s="438"/>
      <c r="GI69" s="438"/>
      <c r="GJ69" s="438"/>
      <c r="GK69" s="438"/>
      <c r="GL69" s="438"/>
      <c r="GM69" s="438"/>
      <c r="GN69" s="438"/>
      <c r="GO69" s="438"/>
      <c r="GP69" s="438"/>
      <c r="GQ69" s="438"/>
      <c r="GR69" s="438"/>
      <c r="GS69" s="438"/>
      <c r="GT69" s="438"/>
      <c r="GU69" s="438"/>
      <c r="GV69" s="438"/>
      <c r="GW69" s="438"/>
      <c r="GX69" s="438"/>
      <c r="GY69" s="438"/>
      <c r="GZ69" s="438"/>
      <c r="HA69" s="438"/>
      <c r="HB69" s="438"/>
      <c r="HC69" s="438"/>
      <c r="HD69" s="438"/>
      <c r="HE69" s="438"/>
      <c r="HF69" s="438"/>
      <c r="HG69" s="438"/>
      <c r="HH69" s="438"/>
      <c r="HI69" s="438"/>
      <c r="HJ69" s="438"/>
      <c r="HK69" s="438"/>
      <c r="HL69" s="438"/>
      <c r="HM69" s="438"/>
      <c r="HN69" s="438"/>
      <c r="HO69" s="438"/>
      <c r="HP69" s="438"/>
      <c r="HQ69" s="438"/>
      <c r="HR69" s="438"/>
      <c r="HS69" s="438"/>
      <c r="HT69" s="438"/>
      <c r="HU69" s="438"/>
      <c r="HV69" s="438"/>
      <c r="HW69" s="438"/>
      <c r="HX69" s="438"/>
      <c r="HY69" s="438"/>
      <c r="HZ69" s="438"/>
      <c r="IA69" s="438"/>
      <c r="IB69" s="438"/>
      <c r="IC69" s="438"/>
      <c r="ID69" s="438"/>
      <c r="IE69" s="438"/>
      <c r="IF69" s="438"/>
      <c r="IG69" s="438"/>
      <c r="IH69" s="438"/>
      <c r="II69" s="438"/>
      <c r="IJ69" s="438"/>
      <c r="IK69" s="438"/>
      <c r="IL69" s="438"/>
      <c r="IM69" s="438"/>
      <c r="IN69" s="438"/>
      <c r="IO69" s="438"/>
      <c r="IP69" s="438"/>
      <c r="IQ69" s="438"/>
      <c r="IR69" s="438"/>
      <c r="IS69" s="438"/>
      <c r="IT69" s="450"/>
      <c r="IU69" s="438"/>
    </row>
    <row r="70" spans="1:255" ht="22.5" x14ac:dyDescent="0.25">
      <c r="A70" s="253" t="s">
        <v>247</v>
      </c>
      <c r="B70" s="71" t="str">
        <f>'Org ab 10 TEW'!C70</f>
        <v>Archiv</v>
      </c>
      <c r="C70" s="71" t="str">
        <f>'Org ab 10 TEW'!D70</f>
        <v>Pflege des elektronischen Kommunalarchivs (elKA)</v>
      </c>
      <c r="D70" s="71" t="str">
        <f>'Org ab 10 TEW'!E70</f>
        <v>keine Bemessung</v>
      </c>
      <c r="E70" s="395">
        <f t="shared" si="7"/>
        <v>0</v>
      </c>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8"/>
      <c r="AY70" s="438"/>
      <c r="AZ70" s="438"/>
      <c r="BA70" s="438"/>
      <c r="BB70" s="438"/>
      <c r="BC70" s="438"/>
      <c r="BD70" s="438"/>
      <c r="BE70" s="438"/>
      <c r="BF70" s="438"/>
      <c r="BG70" s="438"/>
      <c r="BH70" s="438"/>
      <c r="BI70" s="438"/>
      <c r="BJ70" s="438"/>
      <c r="BK70" s="438"/>
      <c r="BL70" s="438"/>
      <c r="BM70" s="438"/>
      <c r="BN70" s="438"/>
      <c r="BO70" s="438"/>
      <c r="BP70" s="438"/>
      <c r="BQ70" s="438"/>
      <c r="BR70" s="438"/>
      <c r="BS70" s="438"/>
      <c r="BT70" s="438"/>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8"/>
      <c r="CX70" s="438"/>
      <c r="CY70" s="438"/>
      <c r="CZ70" s="438"/>
      <c r="DA70" s="438"/>
      <c r="DB70" s="438"/>
      <c r="DC70" s="438"/>
      <c r="DD70" s="438"/>
      <c r="DE70" s="438"/>
      <c r="DF70" s="438"/>
      <c r="DG70" s="438"/>
      <c r="DH70" s="438"/>
      <c r="DI70" s="438"/>
      <c r="DJ70" s="438"/>
      <c r="DK70" s="438"/>
      <c r="DL70" s="438"/>
      <c r="DM70" s="438"/>
      <c r="DN70" s="438"/>
      <c r="DO70" s="438"/>
      <c r="DP70" s="438"/>
      <c r="DQ70" s="438"/>
      <c r="DR70" s="438"/>
      <c r="DS70" s="438"/>
      <c r="DT70" s="438"/>
      <c r="DU70" s="438"/>
      <c r="DV70" s="438"/>
      <c r="DW70" s="438"/>
      <c r="DX70" s="438"/>
      <c r="DY70" s="438"/>
      <c r="DZ70" s="438"/>
      <c r="EA70" s="438"/>
      <c r="EB70" s="438"/>
      <c r="EC70" s="438"/>
      <c r="ED70" s="438"/>
      <c r="EE70" s="438"/>
      <c r="EF70" s="438"/>
      <c r="EG70" s="438"/>
      <c r="EH70" s="438"/>
      <c r="EI70" s="438"/>
      <c r="EJ70" s="438"/>
      <c r="EK70" s="438"/>
      <c r="EL70" s="438"/>
      <c r="EM70" s="438"/>
      <c r="EN70" s="438"/>
      <c r="EO70" s="438"/>
      <c r="EP70" s="438"/>
      <c r="EQ70" s="438"/>
      <c r="ER70" s="438"/>
      <c r="ES70" s="438"/>
      <c r="ET70" s="438"/>
      <c r="EU70" s="438"/>
      <c r="EV70" s="438"/>
      <c r="EW70" s="438"/>
      <c r="EX70" s="438"/>
      <c r="EY70" s="438"/>
      <c r="EZ70" s="438"/>
      <c r="FA70" s="438"/>
      <c r="FB70" s="438"/>
      <c r="FC70" s="438"/>
      <c r="FD70" s="438"/>
      <c r="FE70" s="438"/>
      <c r="FF70" s="438"/>
      <c r="FG70" s="438"/>
      <c r="FH70" s="438"/>
      <c r="FI70" s="438"/>
      <c r="FJ70" s="438"/>
      <c r="FK70" s="438"/>
      <c r="FL70" s="438"/>
      <c r="FM70" s="438"/>
      <c r="FN70" s="438"/>
      <c r="FO70" s="438"/>
      <c r="FP70" s="438"/>
      <c r="FQ70" s="438"/>
      <c r="FR70" s="438"/>
      <c r="FS70" s="438"/>
      <c r="FT70" s="438"/>
      <c r="FU70" s="438"/>
      <c r="FV70" s="438"/>
      <c r="FW70" s="438"/>
      <c r="FX70" s="438"/>
      <c r="FY70" s="438"/>
      <c r="FZ70" s="438"/>
      <c r="GA70" s="438"/>
      <c r="GB70" s="438"/>
      <c r="GC70" s="438"/>
      <c r="GD70" s="438"/>
      <c r="GE70" s="438"/>
      <c r="GF70" s="438"/>
      <c r="GG70" s="438"/>
      <c r="GH70" s="438"/>
      <c r="GI70" s="438"/>
      <c r="GJ70" s="438"/>
      <c r="GK70" s="438"/>
      <c r="GL70" s="438"/>
      <c r="GM70" s="438"/>
      <c r="GN70" s="438"/>
      <c r="GO70" s="438"/>
      <c r="GP70" s="438"/>
      <c r="GQ70" s="438"/>
      <c r="GR70" s="438"/>
      <c r="GS70" s="438"/>
      <c r="GT70" s="438"/>
      <c r="GU70" s="438"/>
      <c r="GV70" s="438"/>
      <c r="GW70" s="438"/>
      <c r="GX70" s="438"/>
      <c r="GY70" s="438"/>
      <c r="GZ70" s="438"/>
      <c r="HA70" s="438"/>
      <c r="HB70" s="438"/>
      <c r="HC70" s="438"/>
      <c r="HD70" s="438"/>
      <c r="HE70" s="438"/>
      <c r="HF70" s="438"/>
      <c r="HG70" s="438"/>
      <c r="HH70" s="438"/>
      <c r="HI70" s="438"/>
      <c r="HJ70" s="438"/>
      <c r="HK70" s="438"/>
      <c r="HL70" s="438"/>
      <c r="HM70" s="438"/>
      <c r="HN70" s="438"/>
      <c r="HO70" s="438"/>
      <c r="HP70" s="438"/>
      <c r="HQ70" s="438"/>
      <c r="HR70" s="438"/>
      <c r="HS70" s="438"/>
      <c r="HT70" s="438"/>
      <c r="HU70" s="438"/>
      <c r="HV70" s="438"/>
      <c r="HW70" s="438"/>
      <c r="HX70" s="438"/>
      <c r="HY70" s="438"/>
      <c r="HZ70" s="438"/>
      <c r="IA70" s="438"/>
      <c r="IB70" s="438"/>
      <c r="IC70" s="438"/>
      <c r="ID70" s="438"/>
      <c r="IE70" s="438"/>
      <c r="IF70" s="438"/>
      <c r="IG70" s="438"/>
      <c r="IH70" s="438"/>
      <c r="II70" s="438"/>
      <c r="IJ70" s="438"/>
      <c r="IK70" s="438"/>
      <c r="IL70" s="438"/>
      <c r="IM70" s="438"/>
      <c r="IN70" s="438"/>
      <c r="IO70" s="438"/>
      <c r="IP70" s="438"/>
      <c r="IQ70" s="438"/>
      <c r="IR70" s="438"/>
      <c r="IS70" s="438"/>
      <c r="IT70" s="450"/>
      <c r="IU70" s="438"/>
    </row>
    <row r="71" spans="1:255" ht="3" customHeight="1" x14ac:dyDescent="0.25">
      <c r="A71" s="92"/>
      <c r="B71" s="93"/>
      <c r="C71" s="93"/>
      <c r="D71" s="93"/>
      <c r="E71" s="406"/>
      <c r="F71" s="407"/>
      <c r="G71" s="407"/>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7"/>
      <c r="BR71" s="407"/>
      <c r="BS71" s="407"/>
      <c r="BT71" s="407"/>
      <c r="BU71" s="407"/>
      <c r="BV71" s="407"/>
      <c r="BW71" s="407"/>
      <c r="BX71" s="407"/>
      <c r="BY71" s="407"/>
      <c r="BZ71" s="407"/>
      <c r="CA71" s="407"/>
      <c r="CB71" s="407"/>
      <c r="CC71" s="407"/>
      <c r="CD71" s="407"/>
      <c r="CE71" s="407"/>
      <c r="CF71" s="407"/>
      <c r="CG71" s="407"/>
      <c r="CH71" s="407"/>
      <c r="CI71" s="407"/>
      <c r="CJ71" s="407"/>
      <c r="CK71" s="407"/>
      <c r="CL71" s="407"/>
      <c r="CM71" s="407"/>
      <c r="CN71" s="407"/>
      <c r="CO71" s="407"/>
      <c r="CP71" s="407"/>
      <c r="CQ71" s="407"/>
      <c r="CR71" s="407"/>
      <c r="CS71" s="407"/>
      <c r="CT71" s="407"/>
      <c r="CU71" s="407"/>
      <c r="CV71" s="407"/>
      <c r="CW71" s="407"/>
      <c r="CX71" s="407"/>
      <c r="CY71" s="407"/>
      <c r="CZ71" s="407"/>
      <c r="DA71" s="407"/>
      <c r="DB71" s="407"/>
      <c r="DC71" s="407"/>
      <c r="DD71" s="407"/>
      <c r="DE71" s="407"/>
      <c r="DF71" s="407"/>
      <c r="DG71" s="407"/>
      <c r="DH71" s="407"/>
      <c r="DI71" s="407"/>
      <c r="DJ71" s="407"/>
      <c r="DK71" s="407"/>
      <c r="DL71" s="407"/>
      <c r="DM71" s="407"/>
      <c r="DN71" s="407"/>
      <c r="DO71" s="407"/>
      <c r="DP71" s="407"/>
      <c r="DQ71" s="407"/>
      <c r="DR71" s="407"/>
      <c r="DS71" s="407"/>
      <c r="DT71" s="407"/>
      <c r="DU71" s="407"/>
      <c r="DV71" s="407"/>
      <c r="DW71" s="407"/>
      <c r="DX71" s="407"/>
      <c r="DY71" s="407"/>
      <c r="DZ71" s="407"/>
      <c r="EA71" s="407"/>
      <c r="EB71" s="407"/>
      <c r="EC71" s="407"/>
      <c r="ED71" s="407"/>
      <c r="EE71" s="407"/>
      <c r="EF71" s="407"/>
      <c r="EG71" s="407"/>
      <c r="EH71" s="407"/>
      <c r="EI71" s="407"/>
      <c r="EJ71" s="407"/>
      <c r="EK71" s="407"/>
      <c r="EL71" s="407"/>
      <c r="EM71" s="407"/>
      <c r="EN71" s="407"/>
      <c r="EO71" s="407"/>
      <c r="EP71" s="407"/>
      <c r="EQ71" s="407"/>
      <c r="ER71" s="407"/>
      <c r="ES71" s="407"/>
      <c r="ET71" s="407"/>
      <c r="EU71" s="407"/>
      <c r="EV71" s="407"/>
      <c r="EW71" s="407"/>
      <c r="EX71" s="407"/>
      <c r="EY71" s="407"/>
      <c r="EZ71" s="407"/>
      <c r="FA71" s="407"/>
      <c r="FB71" s="407"/>
      <c r="FC71" s="407"/>
      <c r="FD71" s="407"/>
      <c r="FE71" s="407"/>
      <c r="FF71" s="407"/>
      <c r="FG71" s="407"/>
      <c r="FH71" s="407"/>
      <c r="FI71" s="407"/>
      <c r="FJ71" s="407"/>
      <c r="FK71" s="407"/>
      <c r="FL71" s="407"/>
      <c r="FM71" s="407"/>
      <c r="FN71" s="407"/>
      <c r="FO71" s="407"/>
      <c r="FP71" s="407"/>
      <c r="FQ71" s="407"/>
      <c r="FR71" s="407"/>
      <c r="FS71" s="407"/>
      <c r="FT71" s="407"/>
      <c r="FU71" s="407"/>
      <c r="FV71" s="407"/>
      <c r="FW71" s="407"/>
      <c r="FX71" s="407"/>
      <c r="FY71" s="407"/>
      <c r="FZ71" s="407"/>
      <c r="GA71" s="407"/>
      <c r="GB71" s="407"/>
      <c r="GC71" s="407"/>
      <c r="GD71" s="407"/>
      <c r="GE71" s="407"/>
      <c r="GF71" s="407"/>
      <c r="GG71" s="407"/>
      <c r="GH71" s="407"/>
      <c r="GI71" s="407"/>
      <c r="GJ71" s="407"/>
      <c r="GK71" s="407"/>
      <c r="GL71" s="407"/>
      <c r="GM71" s="407"/>
      <c r="GN71" s="407"/>
      <c r="GO71" s="407"/>
      <c r="GP71" s="407"/>
      <c r="GQ71" s="407"/>
      <c r="GR71" s="407"/>
      <c r="GS71" s="407"/>
      <c r="GT71" s="407"/>
      <c r="GU71" s="407"/>
      <c r="GV71" s="407"/>
      <c r="GW71" s="407"/>
      <c r="GX71" s="407"/>
      <c r="GY71" s="407"/>
      <c r="GZ71" s="407"/>
      <c r="HA71" s="407"/>
      <c r="HB71" s="407"/>
      <c r="HC71" s="407"/>
      <c r="HD71" s="407"/>
      <c r="HE71" s="407"/>
      <c r="HF71" s="407"/>
      <c r="HG71" s="407"/>
      <c r="HH71" s="407"/>
      <c r="HI71" s="407"/>
      <c r="HJ71" s="407"/>
      <c r="HK71" s="407"/>
      <c r="HL71" s="407"/>
      <c r="HM71" s="407"/>
      <c r="HN71" s="407"/>
      <c r="HO71" s="407"/>
      <c r="HP71" s="407"/>
      <c r="HQ71" s="407"/>
      <c r="HR71" s="407"/>
      <c r="HS71" s="407"/>
      <c r="HT71" s="407"/>
      <c r="HU71" s="407"/>
      <c r="HV71" s="407"/>
      <c r="HW71" s="407"/>
      <c r="HX71" s="407"/>
      <c r="HY71" s="407"/>
      <c r="HZ71" s="407"/>
      <c r="IA71" s="407"/>
      <c r="IB71" s="407"/>
      <c r="IC71" s="407"/>
      <c r="ID71" s="407"/>
      <c r="IE71" s="407"/>
      <c r="IF71" s="407"/>
      <c r="IG71" s="407"/>
      <c r="IH71" s="407"/>
      <c r="II71" s="407"/>
      <c r="IJ71" s="407"/>
      <c r="IK71" s="407"/>
      <c r="IL71" s="407"/>
      <c r="IM71" s="407"/>
      <c r="IN71" s="407"/>
      <c r="IO71" s="407"/>
      <c r="IP71" s="407"/>
      <c r="IQ71" s="407"/>
      <c r="IR71" s="407"/>
      <c r="IS71" s="407"/>
      <c r="IT71" s="407"/>
      <c r="IU71" s="466"/>
    </row>
    <row r="72" spans="1:255" ht="33.75" x14ac:dyDescent="0.25">
      <c r="A72" s="143" t="s">
        <v>255</v>
      </c>
      <c r="B72" s="71" t="str">
        <f>'Org ab 10 TEW'!C72</f>
        <v>Recht</v>
      </c>
      <c r="C72" s="71" t="str">
        <f>'Org ab 10 TEW'!D72</f>
        <v xml:space="preserve">Rechtsberatung für die Verwaltung inklusive rechtlicher Vertretung </v>
      </c>
      <c r="D72" s="71" t="str">
        <f>'Org ab 10 TEW'!E72</f>
        <v>1,00 VZÄ je 31.000 Einwohner</v>
      </c>
      <c r="E72" s="395">
        <f t="shared" si="7"/>
        <v>0</v>
      </c>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c r="BI72" s="439"/>
      <c r="BJ72" s="439"/>
      <c r="BK72" s="439"/>
      <c r="BL72" s="439"/>
      <c r="BM72" s="439"/>
      <c r="BN72" s="439"/>
      <c r="BO72" s="439"/>
      <c r="BP72" s="439"/>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39"/>
      <c r="DP72" s="439"/>
      <c r="DQ72" s="439"/>
      <c r="DR72" s="439"/>
      <c r="DS72" s="439"/>
      <c r="DT72" s="439"/>
      <c r="DU72" s="439"/>
      <c r="DV72" s="439"/>
      <c r="DW72" s="439"/>
      <c r="DX72" s="439"/>
      <c r="DY72" s="439"/>
      <c r="DZ72" s="439"/>
      <c r="EA72" s="439"/>
      <c r="EB72" s="439"/>
      <c r="EC72" s="439"/>
      <c r="ED72" s="439"/>
      <c r="EE72" s="439"/>
      <c r="EF72" s="439"/>
      <c r="EG72" s="439"/>
      <c r="EH72" s="439"/>
      <c r="EI72" s="439"/>
      <c r="EJ72" s="439"/>
      <c r="EK72" s="439"/>
      <c r="EL72" s="439"/>
      <c r="EM72" s="439"/>
      <c r="EN72" s="439"/>
      <c r="EO72" s="439"/>
      <c r="EP72" s="439"/>
      <c r="EQ72" s="439"/>
      <c r="ER72" s="439"/>
      <c r="ES72" s="439"/>
      <c r="ET72" s="439"/>
      <c r="EU72" s="439"/>
      <c r="EV72" s="439"/>
      <c r="EW72" s="439"/>
      <c r="EX72" s="439"/>
      <c r="EY72" s="439"/>
      <c r="EZ72" s="439"/>
      <c r="FA72" s="439"/>
      <c r="FB72" s="439"/>
      <c r="FC72" s="439"/>
      <c r="FD72" s="439"/>
      <c r="FE72" s="439"/>
      <c r="FF72" s="439"/>
      <c r="FG72" s="439"/>
      <c r="FH72" s="439"/>
      <c r="FI72" s="439"/>
      <c r="FJ72" s="439"/>
      <c r="FK72" s="439"/>
      <c r="FL72" s="439"/>
      <c r="FM72" s="439"/>
      <c r="FN72" s="439"/>
      <c r="FO72" s="439"/>
      <c r="FP72" s="439"/>
      <c r="FQ72" s="439"/>
      <c r="FR72" s="439"/>
      <c r="FS72" s="439"/>
      <c r="FT72" s="439"/>
      <c r="FU72" s="439"/>
      <c r="FV72" s="439"/>
      <c r="FW72" s="439"/>
      <c r="FX72" s="439"/>
      <c r="FY72" s="439"/>
      <c r="FZ72" s="439"/>
      <c r="GA72" s="439"/>
      <c r="GB72" s="439"/>
      <c r="GC72" s="439"/>
      <c r="GD72" s="439"/>
      <c r="GE72" s="439"/>
      <c r="GF72" s="439"/>
      <c r="GG72" s="439"/>
      <c r="GH72" s="439"/>
      <c r="GI72" s="439"/>
      <c r="GJ72" s="439"/>
      <c r="GK72" s="439"/>
      <c r="GL72" s="439"/>
      <c r="GM72" s="439"/>
      <c r="GN72" s="439"/>
      <c r="GO72" s="439"/>
      <c r="GP72" s="439"/>
      <c r="GQ72" s="439"/>
      <c r="GR72" s="439"/>
      <c r="GS72" s="439"/>
      <c r="GT72" s="439"/>
      <c r="GU72" s="439"/>
      <c r="GV72" s="439"/>
      <c r="GW72" s="439"/>
      <c r="GX72" s="439"/>
      <c r="GY72" s="439"/>
      <c r="GZ72" s="439"/>
      <c r="HA72" s="439"/>
      <c r="HB72" s="439"/>
      <c r="HC72" s="439"/>
      <c r="HD72" s="439"/>
      <c r="HE72" s="439"/>
      <c r="HF72" s="439"/>
      <c r="HG72" s="439"/>
      <c r="HH72" s="439"/>
      <c r="HI72" s="439"/>
      <c r="HJ72" s="439"/>
      <c r="HK72" s="439"/>
      <c r="HL72" s="439"/>
      <c r="HM72" s="439"/>
      <c r="HN72" s="439"/>
      <c r="HO72" s="439"/>
      <c r="HP72" s="439"/>
      <c r="HQ72" s="439"/>
      <c r="HR72" s="439"/>
      <c r="HS72" s="439"/>
      <c r="HT72" s="439"/>
      <c r="HU72" s="439"/>
      <c r="HV72" s="439"/>
      <c r="HW72" s="439"/>
      <c r="HX72" s="439"/>
      <c r="HY72" s="439"/>
      <c r="HZ72" s="439"/>
      <c r="IA72" s="439"/>
      <c r="IB72" s="439"/>
      <c r="IC72" s="439"/>
      <c r="ID72" s="439"/>
      <c r="IE72" s="439"/>
      <c r="IF72" s="439"/>
      <c r="IG72" s="439"/>
      <c r="IH72" s="439"/>
      <c r="II72" s="439"/>
      <c r="IJ72" s="439"/>
      <c r="IK72" s="439"/>
      <c r="IL72" s="439"/>
      <c r="IM72" s="439"/>
      <c r="IN72" s="439"/>
      <c r="IO72" s="439"/>
      <c r="IP72" s="439"/>
      <c r="IQ72" s="439"/>
      <c r="IR72" s="439"/>
      <c r="IS72" s="439"/>
      <c r="IT72" s="457"/>
      <c r="IU72" s="439"/>
    </row>
    <row r="73" spans="1:255" ht="56.25" x14ac:dyDescent="0.25">
      <c r="A73" s="119" t="s">
        <v>256</v>
      </c>
      <c r="B73" s="71" t="str">
        <f>'Org ab 10 TEW'!C73</f>
        <v>Recht</v>
      </c>
      <c r="C73" s="71" t="str">
        <f>'Org ab 10 TEW'!D73</f>
        <v xml:space="preserve">Widerspruchsbearbeitung in Selbstverwaltungsangelegenheiten sowie Bearbeitung von Strafanzeigen und Strafanträgen </v>
      </c>
      <c r="D73" s="71" t="str">
        <f>'Org ab 10 TEW'!E73</f>
        <v>1,00 VZÄ je 130 Widerspruchsfälle</v>
      </c>
      <c r="E73" s="395">
        <f t="shared" si="7"/>
        <v>0</v>
      </c>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3"/>
      <c r="BD73" s="433"/>
      <c r="BE73" s="433"/>
      <c r="BF73" s="433"/>
      <c r="BG73" s="433"/>
      <c r="BH73" s="433"/>
      <c r="BI73" s="433"/>
      <c r="BJ73" s="433"/>
      <c r="BK73" s="433"/>
      <c r="BL73" s="433"/>
      <c r="BM73" s="433"/>
      <c r="BN73" s="433"/>
      <c r="BO73" s="433"/>
      <c r="BP73" s="433"/>
      <c r="BQ73" s="433"/>
      <c r="BR73" s="433"/>
      <c r="BS73" s="433"/>
      <c r="BT73" s="433"/>
      <c r="BU73" s="433"/>
      <c r="BV73" s="433"/>
      <c r="BW73" s="433"/>
      <c r="BX73" s="433"/>
      <c r="BY73" s="433"/>
      <c r="BZ73" s="433"/>
      <c r="CA73" s="433"/>
      <c r="CB73" s="433"/>
      <c r="CC73" s="433"/>
      <c r="CD73" s="433"/>
      <c r="CE73" s="433"/>
      <c r="CF73" s="433"/>
      <c r="CG73" s="433"/>
      <c r="CH73" s="433"/>
      <c r="CI73" s="433"/>
      <c r="CJ73" s="433"/>
      <c r="CK73" s="433"/>
      <c r="CL73" s="433"/>
      <c r="CM73" s="433"/>
      <c r="CN73" s="433"/>
      <c r="CO73" s="433"/>
      <c r="CP73" s="433"/>
      <c r="CQ73" s="433"/>
      <c r="CR73" s="433"/>
      <c r="CS73" s="433"/>
      <c r="CT73" s="433"/>
      <c r="CU73" s="433"/>
      <c r="CV73" s="433"/>
      <c r="CW73" s="433"/>
      <c r="CX73" s="433"/>
      <c r="CY73" s="433"/>
      <c r="CZ73" s="433"/>
      <c r="DA73" s="433"/>
      <c r="DB73" s="433"/>
      <c r="DC73" s="433"/>
      <c r="DD73" s="433"/>
      <c r="DE73" s="433"/>
      <c r="DF73" s="433"/>
      <c r="DG73" s="433"/>
      <c r="DH73" s="433"/>
      <c r="DI73" s="433"/>
      <c r="DJ73" s="433"/>
      <c r="DK73" s="433"/>
      <c r="DL73" s="433"/>
      <c r="DM73" s="433"/>
      <c r="DN73" s="433"/>
      <c r="DO73" s="433"/>
      <c r="DP73" s="433"/>
      <c r="DQ73" s="433"/>
      <c r="DR73" s="433"/>
      <c r="DS73" s="433"/>
      <c r="DT73" s="433"/>
      <c r="DU73" s="433"/>
      <c r="DV73" s="433"/>
      <c r="DW73" s="433"/>
      <c r="DX73" s="433"/>
      <c r="DY73" s="433"/>
      <c r="DZ73" s="433"/>
      <c r="EA73" s="433"/>
      <c r="EB73" s="433"/>
      <c r="EC73" s="433"/>
      <c r="ED73" s="433"/>
      <c r="EE73" s="433"/>
      <c r="EF73" s="433"/>
      <c r="EG73" s="433"/>
      <c r="EH73" s="433"/>
      <c r="EI73" s="433"/>
      <c r="EJ73" s="433"/>
      <c r="EK73" s="433"/>
      <c r="EL73" s="433"/>
      <c r="EM73" s="433"/>
      <c r="EN73" s="433"/>
      <c r="EO73" s="433"/>
      <c r="EP73" s="433"/>
      <c r="EQ73" s="433"/>
      <c r="ER73" s="433"/>
      <c r="ES73" s="433"/>
      <c r="ET73" s="433"/>
      <c r="EU73" s="433"/>
      <c r="EV73" s="433"/>
      <c r="EW73" s="433"/>
      <c r="EX73" s="433"/>
      <c r="EY73" s="433"/>
      <c r="EZ73" s="433"/>
      <c r="FA73" s="433"/>
      <c r="FB73" s="433"/>
      <c r="FC73" s="433"/>
      <c r="FD73" s="433"/>
      <c r="FE73" s="433"/>
      <c r="FF73" s="433"/>
      <c r="FG73" s="433"/>
      <c r="FH73" s="433"/>
      <c r="FI73" s="433"/>
      <c r="FJ73" s="433"/>
      <c r="FK73" s="433"/>
      <c r="FL73" s="433"/>
      <c r="FM73" s="433"/>
      <c r="FN73" s="433"/>
      <c r="FO73" s="433"/>
      <c r="FP73" s="433"/>
      <c r="FQ73" s="433"/>
      <c r="FR73" s="433"/>
      <c r="FS73" s="433"/>
      <c r="FT73" s="433"/>
      <c r="FU73" s="433"/>
      <c r="FV73" s="433"/>
      <c r="FW73" s="433"/>
      <c r="FX73" s="433"/>
      <c r="FY73" s="433"/>
      <c r="FZ73" s="433"/>
      <c r="GA73" s="433"/>
      <c r="GB73" s="433"/>
      <c r="GC73" s="433"/>
      <c r="GD73" s="433"/>
      <c r="GE73" s="433"/>
      <c r="GF73" s="433"/>
      <c r="GG73" s="433"/>
      <c r="GH73" s="433"/>
      <c r="GI73" s="433"/>
      <c r="GJ73" s="433"/>
      <c r="GK73" s="433"/>
      <c r="GL73" s="433"/>
      <c r="GM73" s="433"/>
      <c r="GN73" s="433"/>
      <c r="GO73" s="433"/>
      <c r="GP73" s="433"/>
      <c r="GQ73" s="433"/>
      <c r="GR73" s="433"/>
      <c r="GS73" s="433"/>
      <c r="GT73" s="433"/>
      <c r="GU73" s="433"/>
      <c r="GV73" s="433"/>
      <c r="GW73" s="433"/>
      <c r="GX73" s="433"/>
      <c r="GY73" s="433"/>
      <c r="GZ73" s="433"/>
      <c r="HA73" s="433"/>
      <c r="HB73" s="433"/>
      <c r="HC73" s="433"/>
      <c r="HD73" s="433"/>
      <c r="HE73" s="433"/>
      <c r="HF73" s="433"/>
      <c r="HG73" s="433"/>
      <c r="HH73" s="433"/>
      <c r="HI73" s="433"/>
      <c r="HJ73" s="433"/>
      <c r="HK73" s="433"/>
      <c r="HL73" s="433"/>
      <c r="HM73" s="433"/>
      <c r="HN73" s="433"/>
      <c r="HO73" s="433"/>
      <c r="HP73" s="433"/>
      <c r="HQ73" s="433"/>
      <c r="HR73" s="433"/>
      <c r="HS73" s="433"/>
      <c r="HT73" s="433"/>
      <c r="HU73" s="433"/>
      <c r="HV73" s="433"/>
      <c r="HW73" s="433"/>
      <c r="HX73" s="433"/>
      <c r="HY73" s="433"/>
      <c r="HZ73" s="433"/>
      <c r="IA73" s="433"/>
      <c r="IB73" s="433"/>
      <c r="IC73" s="433"/>
      <c r="ID73" s="433"/>
      <c r="IE73" s="433"/>
      <c r="IF73" s="433"/>
      <c r="IG73" s="433"/>
      <c r="IH73" s="433"/>
      <c r="II73" s="433"/>
      <c r="IJ73" s="433"/>
      <c r="IK73" s="433"/>
      <c r="IL73" s="433"/>
      <c r="IM73" s="433"/>
      <c r="IN73" s="433"/>
      <c r="IO73" s="433"/>
      <c r="IP73" s="433"/>
      <c r="IQ73" s="433"/>
      <c r="IR73" s="433"/>
      <c r="IS73" s="433"/>
      <c r="IT73" s="458"/>
      <c r="IU73" s="439"/>
    </row>
    <row r="74" spans="1:255" ht="3" customHeight="1" x14ac:dyDescent="0.25">
      <c r="A74" s="92"/>
      <c r="B74" s="93"/>
      <c r="C74" s="93"/>
      <c r="D74" s="93"/>
      <c r="E74" s="406"/>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7"/>
      <c r="BR74" s="407"/>
      <c r="BS74" s="407"/>
      <c r="BT74" s="407"/>
      <c r="BU74" s="407"/>
      <c r="BV74" s="407"/>
      <c r="BW74" s="407"/>
      <c r="BX74" s="407"/>
      <c r="BY74" s="407"/>
      <c r="BZ74" s="407"/>
      <c r="CA74" s="407"/>
      <c r="CB74" s="407"/>
      <c r="CC74" s="407"/>
      <c r="CD74" s="407"/>
      <c r="CE74" s="407"/>
      <c r="CF74" s="407"/>
      <c r="CG74" s="407"/>
      <c r="CH74" s="407"/>
      <c r="CI74" s="407"/>
      <c r="CJ74" s="407"/>
      <c r="CK74" s="407"/>
      <c r="CL74" s="407"/>
      <c r="CM74" s="407"/>
      <c r="CN74" s="407"/>
      <c r="CO74" s="407"/>
      <c r="CP74" s="407"/>
      <c r="CQ74" s="407"/>
      <c r="CR74" s="407"/>
      <c r="CS74" s="407"/>
      <c r="CT74" s="407"/>
      <c r="CU74" s="407"/>
      <c r="CV74" s="407"/>
      <c r="CW74" s="407"/>
      <c r="CX74" s="407"/>
      <c r="CY74" s="407"/>
      <c r="CZ74" s="407"/>
      <c r="DA74" s="407"/>
      <c r="DB74" s="407"/>
      <c r="DC74" s="407"/>
      <c r="DD74" s="407"/>
      <c r="DE74" s="407"/>
      <c r="DF74" s="407"/>
      <c r="DG74" s="407"/>
      <c r="DH74" s="407"/>
      <c r="DI74" s="407"/>
      <c r="DJ74" s="407"/>
      <c r="DK74" s="407"/>
      <c r="DL74" s="407"/>
      <c r="DM74" s="407"/>
      <c r="DN74" s="407"/>
      <c r="DO74" s="407"/>
      <c r="DP74" s="407"/>
      <c r="DQ74" s="407"/>
      <c r="DR74" s="407"/>
      <c r="DS74" s="407"/>
      <c r="DT74" s="407"/>
      <c r="DU74" s="407"/>
      <c r="DV74" s="407"/>
      <c r="DW74" s="407"/>
      <c r="DX74" s="407"/>
      <c r="DY74" s="407"/>
      <c r="DZ74" s="407"/>
      <c r="EA74" s="407"/>
      <c r="EB74" s="407"/>
      <c r="EC74" s="407"/>
      <c r="ED74" s="407"/>
      <c r="EE74" s="407"/>
      <c r="EF74" s="407"/>
      <c r="EG74" s="407"/>
      <c r="EH74" s="407"/>
      <c r="EI74" s="407"/>
      <c r="EJ74" s="407"/>
      <c r="EK74" s="407"/>
      <c r="EL74" s="407"/>
      <c r="EM74" s="407"/>
      <c r="EN74" s="407"/>
      <c r="EO74" s="407"/>
      <c r="EP74" s="407"/>
      <c r="EQ74" s="407"/>
      <c r="ER74" s="407"/>
      <c r="ES74" s="407"/>
      <c r="ET74" s="407"/>
      <c r="EU74" s="407"/>
      <c r="EV74" s="407"/>
      <c r="EW74" s="407"/>
      <c r="EX74" s="407"/>
      <c r="EY74" s="407"/>
      <c r="EZ74" s="407"/>
      <c r="FA74" s="407"/>
      <c r="FB74" s="407"/>
      <c r="FC74" s="407"/>
      <c r="FD74" s="407"/>
      <c r="FE74" s="407"/>
      <c r="FF74" s="407"/>
      <c r="FG74" s="407"/>
      <c r="FH74" s="407"/>
      <c r="FI74" s="407"/>
      <c r="FJ74" s="407"/>
      <c r="FK74" s="407"/>
      <c r="FL74" s="407"/>
      <c r="FM74" s="407"/>
      <c r="FN74" s="407"/>
      <c r="FO74" s="407"/>
      <c r="FP74" s="407"/>
      <c r="FQ74" s="407"/>
      <c r="FR74" s="407"/>
      <c r="FS74" s="407"/>
      <c r="FT74" s="407"/>
      <c r="FU74" s="407"/>
      <c r="FV74" s="407"/>
      <c r="FW74" s="407"/>
      <c r="FX74" s="407"/>
      <c r="FY74" s="407"/>
      <c r="FZ74" s="407"/>
      <c r="GA74" s="407"/>
      <c r="GB74" s="407"/>
      <c r="GC74" s="407"/>
      <c r="GD74" s="407"/>
      <c r="GE74" s="407"/>
      <c r="GF74" s="407"/>
      <c r="GG74" s="407"/>
      <c r="GH74" s="407"/>
      <c r="GI74" s="407"/>
      <c r="GJ74" s="407"/>
      <c r="GK74" s="407"/>
      <c r="GL74" s="407"/>
      <c r="GM74" s="407"/>
      <c r="GN74" s="407"/>
      <c r="GO74" s="407"/>
      <c r="GP74" s="407"/>
      <c r="GQ74" s="407"/>
      <c r="GR74" s="407"/>
      <c r="GS74" s="407"/>
      <c r="GT74" s="407"/>
      <c r="GU74" s="407"/>
      <c r="GV74" s="407"/>
      <c r="GW74" s="407"/>
      <c r="GX74" s="407"/>
      <c r="GY74" s="407"/>
      <c r="GZ74" s="407"/>
      <c r="HA74" s="407"/>
      <c r="HB74" s="407"/>
      <c r="HC74" s="407"/>
      <c r="HD74" s="407"/>
      <c r="HE74" s="407"/>
      <c r="HF74" s="407"/>
      <c r="HG74" s="407"/>
      <c r="HH74" s="407"/>
      <c r="HI74" s="407"/>
      <c r="HJ74" s="407"/>
      <c r="HK74" s="407"/>
      <c r="HL74" s="407"/>
      <c r="HM74" s="407"/>
      <c r="HN74" s="407"/>
      <c r="HO74" s="407"/>
      <c r="HP74" s="407"/>
      <c r="HQ74" s="407"/>
      <c r="HR74" s="407"/>
      <c r="HS74" s="407"/>
      <c r="HT74" s="407"/>
      <c r="HU74" s="407"/>
      <c r="HV74" s="407"/>
      <c r="HW74" s="407"/>
      <c r="HX74" s="407"/>
      <c r="HY74" s="407"/>
      <c r="HZ74" s="407"/>
      <c r="IA74" s="407"/>
      <c r="IB74" s="407"/>
      <c r="IC74" s="407"/>
      <c r="ID74" s="407"/>
      <c r="IE74" s="407"/>
      <c r="IF74" s="407"/>
      <c r="IG74" s="407"/>
      <c r="IH74" s="407"/>
      <c r="II74" s="407"/>
      <c r="IJ74" s="407"/>
      <c r="IK74" s="407"/>
      <c r="IL74" s="407"/>
      <c r="IM74" s="407"/>
      <c r="IN74" s="407"/>
      <c r="IO74" s="407"/>
      <c r="IP74" s="407"/>
      <c r="IQ74" s="407"/>
      <c r="IR74" s="407"/>
      <c r="IS74" s="407"/>
      <c r="IT74" s="407"/>
      <c r="IU74" s="466"/>
    </row>
    <row r="75" spans="1:255" ht="22.5" x14ac:dyDescent="0.25">
      <c r="A75" s="129" t="s">
        <v>264</v>
      </c>
      <c r="B75" s="71" t="str">
        <f>'Org ab 10 TEW'!C75</f>
        <v>Sicherheit und Ordnung</v>
      </c>
      <c r="C75" s="71" t="str">
        <f>'Org ab 10 TEW'!D75</f>
        <v>Ordnungsbehördliche Aufgaben</v>
      </c>
      <c r="D75" s="668" t="str">
        <f>'Org ab 10 TEW'!E75</f>
        <v>1,00 VZÄ je 2.800 Einwohner</v>
      </c>
      <c r="E75" s="678">
        <f>SUM(F75:IU75)</f>
        <v>0</v>
      </c>
      <c r="F75" s="679"/>
      <c r="G75" s="679"/>
      <c r="H75" s="679"/>
      <c r="I75" s="679"/>
      <c r="J75" s="679"/>
      <c r="K75" s="679"/>
      <c r="L75" s="679"/>
      <c r="M75" s="679"/>
      <c r="N75" s="679"/>
      <c r="O75" s="679"/>
      <c r="P75" s="679"/>
      <c r="Q75" s="679"/>
      <c r="R75" s="679"/>
      <c r="S75" s="679"/>
      <c r="T75" s="679"/>
      <c r="U75" s="679"/>
      <c r="V75" s="679"/>
      <c r="W75" s="679"/>
      <c r="X75" s="679"/>
      <c r="Y75" s="679"/>
      <c r="Z75" s="679"/>
      <c r="AA75" s="679"/>
      <c r="AB75" s="679"/>
      <c r="AC75" s="679"/>
      <c r="AD75" s="679"/>
      <c r="AE75" s="679"/>
      <c r="AF75" s="679"/>
      <c r="AG75" s="679"/>
      <c r="AH75" s="679"/>
      <c r="AI75" s="679"/>
      <c r="AJ75" s="679"/>
      <c r="AK75" s="679"/>
      <c r="AL75" s="679"/>
      <c r="AM75" s="679"/>
      <c r="AN75" s="679"/>
      <c r="AO75" s="679"/>
      <c r="AP75" s="679"/>
      <c r="AQ75" s="679"/>
      <c r="AR75" s="679"/>
      <c r="AS75" s="679"/>
      <c r="AT75" s="679"/>
      <c r="AU75" s="679"/>
      <c r="AV75" s="679"/>
      <c r="AW75" s="679"/>
      <c r="AX75" s="679"/>
      <c r="AY75" s="679"/>
      <c r="AZ75" s="679"/>
      <c r="BA75" s="679"/>
      <c r="BB75" s="679"/>
      <c r="BC75" s="679"/>
      <c r="BD75" s="679"/>
      <c r="BE75" s="679"/>
      <c r="BF75" s="679"/>
      <c r="BG75" s="679"/>
      <c r="BH75" s="679"/>
      <c r="BI75" s="679"/>
      <c r="BJ75" s="679"/>
      <c r="BK75" s="679"/>
      <c r="BL75" s="679"/>
      <c r="BM75" s="679"/>
      <c r="BN75" s="679"/>
      <c r="BO75" s="679"/>
      <c r="BP75" s="679"/>
      <c r="BQ75" s="679"/>
      <c r="BR75" s="679"/>
      <c r="BS75" s="679"/>
      <c r="BT75" s="679"/>
      <c r="BU75" s="679"/>
      <c r="BV75" s="679"/>
      <c r="BW75" s="679"/>
      <c r="BX75" s="679"/>
      <c r="BY75" s="679"/>
      <c r="BZ75" s="679"/>
      <c r="CA75" s="679"/>
      <c r="CB75" s="679"/>
      <c r="CC75" s="679"/>
      <c r="CD75" s="679"/>
      <c r="CE75" s="679"/>
      <c r="CF75" s="679"/>
      <c r="CG75" s="679"/>
      <c r="CH75" s="679"/>
      <c r="CI75" s="679"/>
      <c r="CJ75" s="679"/>
      <c r="CK75" s="679"/>
      <c r="CL75" s="679"/>
      <c r="CM75" s="679"/>
      <c r="CN75" s="679"/>
      <c r="CO75" s="679"/>
      <c r="CP75" s="679"/>
      <c r="CQ75" s="679"/>
      <c r="CR75" s="679"/>
      <c r="CS75" s="679"/>
      <c r="CT75" s="679"/>
      <c r="CU75" s="679"/>
      <c r="CV75" s="679"/>
      <c r="CW75" s="679"/>
      <c r="CX75" s="679"/>
      <c r="CY75" s="679"/>
      <c r="CZ75" s="679"/>
      <c r="DA75" s="679"/>
      <c r="DB75" s="679"/>
      <c r="DC75" s="679"/>
      <c r="DD75" s="679"/>
      <c r="DE75" s="679"/>
      <c r="DF75" s="679"/>
      <c r="DG75" s="679"/>
      <c r="DH75" s="679"/>
      <c r="DI75" s="679"/>
      <c r="DJ75" s="679"/>
      <c r="DK75" s="679"/>
      <c r="DL75" s="679"/>
      <c r="DM75" s="679"/>
      <c r="DN75" s="679"/>
      <c r="DO75" s="679"/>
      <c r="DP75" s="679"/>
      <c r="DQ75" s="679"/>
      <c r="DR75" s="679"/>
      <c r="DS75" s="679"/>
      <c r="DT75" s="679"/>
      <c r="DU75" s="679"/>
      <c r="DV75" s="679"/>
      <c r="DW75" s="679"/>
      <c r="DX75" s="679"/>
      <c r="DY75" s="679"/>
      <c r="DZ75" s="679"/>
      <c r="EA75" s="679"/>
      <c r="EB75" s="679"/>
      <c r="EC75" s="679"/>
      <c r="ED75" s="679"/>
      <c r="EE75" s="679"/>
      <c r="EF75" s="679"/>
      <c r="EG75" s="679"/>
      <c r="EH75" s="679"/>
      <c r="EI75" s="679"/>
      <c r="EJ75" s="679"/>
      <c r="EK75" s="679"/>
      <c r="EL75" s="679"/>
      <c r="EM75" s="679"/>
      <c r="EN75" s="679"/>
      <c r="EO75" s="679"/>
      <c r="EP75" s="679"/>
      <c r="EQ75" s="679"/>
      <c r="ER75" s="679"/>
      <c r="ES75" s="679"/>
      <c r="ET75" s="679"/>
      <c r="EU75" s="679"/>
      <c r="EV75" s="679"/>
      <c r="EW75" s="679"/>
      <c r="EX75" s="679"/>
      <c r="EY75" s="679"/>
      <c r="EZ75" s="679"/>
      <c r="FA75" s="679"/>
      <c r="FB75" s="679"/>
      <c r="FC75" s="679"/>
      <c r="FD75" s="679"/>
      <c r="FE75" s="679"/>
      <c r="FF75" s="679"/>
      <c r="FG75" s="679"/>
      <c r="FH75" s="679"/>
      <c r="FI75" s="679"/>
      <c r="FJ75" s="679"/>
      <c r="FK75" s="679"/>
      <c r="FL75" s="679"/>
      <c r="FM75" s="679"/>
      <c r="FN75" s="679"/>
      <c r="FO75" s="679"/>
      <c r="FP75" s="679"/>
      <c r="FQ75" s="679"/>
      <c r="FR75" s="679"/>
      <c r="FS75" s="679"/>
      <c r="FT75" s="679"/>
      <c r="FU75" s="679"/>
      <c r="FV75" s="679"/>
      <c r="FW75" s="679"/>
      <c r="FX75" s="679"/>
      <c r="FY75" s="679"/>
      <c r="FZ75" s="679"/>
      <c r="GA75" s="679"/>
      <c r="GB75" s="679"/>
      <c r="GC75" s="679"/>
      <c r="GD75" s="679"/>
      <c r="GE75" s="679"/>
      <c r="GF75" s="679"/>
      <c r="GG75" s="679"/>
      <c r="GH75" s="679"/>
      <c r="GI75" s="679"/>
      <c r="GJ75" s="679"/>
      <c r="GK75" s="679"/>
      <c r="GL75" s="679"/>
      <c r="GM75" s="679"/>
      <c r="GN75" s="679"/>
      <c r="GO75" s="679"/>
      <c r="GP75" s="679"/>
      <c r="GQ75" s="679"/>
      <c r="GR75" s="679"/>
      <c r="GS75" s="679"/>
      <c r="GT75" s="679"/>
      <c r="GU75" s="679"/>
      <c r="GV75" s="679"/>
      <c r="GW75" s="679"/>
      <c r="GX75" s="679"/>
      <c r="GY75" s="679"/>
      <c r="GZ75" s="679"/>
      <c r="HA75" s="679"/>
      <c r="HB75" s="679"/>
      <c r="HC75" s="679"/>
      <c r="HD75" s="679"/>
      <c r="HE75" s="679"/>
      <c r="HF75" s="679"/>
      <c r="HG75" s="679"/>
      <c r="HH75" s="679"/>
      <c r="HI75" s="679"/>
      <c r="HJ75" s="679"/>
      <c r="HK75" s="679"/>
      <c r="HL75" s="679"/>
      <c r="HM75" s="679"/>
      <c r="HN75" s="679"/>
      <c r="HO75" s="679"/>
      <c r="HP75" s="679"/>
      <c r="HQ75" s="679"/>
      <c r="HR75" s="679"/>
      <c r="HS75" s="679"/>
      <c r="HT75" s="679"/>
      <c r="HU75" s="679"/>
      <c r="HV75" s="679"/>
      <c r="HW75" s="679"/>
      <c r="HX75" s="679"/>
      <c r="HY75" s="679"/>
      <c r="HZ75" s="679"/>
      <c r="IA75" s="679"/>
      <c r="IB75" s="679"/>
      <c r="IC75" s="679"/>
      <c r="ID75" s="679"/>
      <c r="IE75" s="679"/>
      <c r="IF75" s="679"/>
      <c r="IG75" s="679"/>
      <c r="IH75" s="679"/>
      <c r="II75" s="679"/>
      <c r="IJ75" s="679"/>
      <c r="IK75" s="679"/>
      <c r="IL75" s="679"/>
      <c r="IM75" s="679"/>
      <c r="IN75" s="679"/>
      <c r="IO75" s="679"/>
      <c r="IP75" s="679"/>
      <c r="IQ75" s="679"/>
      <c r="IR75" s="679"/>
      <c r="IS75" s="679"/>
      <c r="IT75" s="696"/>
      <c r="IU75" s="679"/>
    </row>
    <row r="76" spans="1:255" ht="22.5" customHeight="1" x14ac:dyDescent="0.25">
      <c r="A76" s="134" t="s">
        <v>266</v>
      </c>
      <c r="B76" s="71" t="str">
        <f>'Org ab 10 TEW'!C76</f>
        <v>Sicherheit und Ordnung</v>
      </c>
      <c r="C76" s="71" t="str">
        <f>'Org ab 10 TEW'!D76</f>
        <v>Bußgeld- und Ordnungswidrigkeitenverfahren</v>
      </c>
      <c r="D76" s="669"/>
      <c r="E76" s="678"/>
      <c r="F76" s="679"/>
      <c r="G76" s="679"/>
      <c r="H76" s="679"/>
      <c r="I76" s="679"/>
      <c r="J76" s="679"/>
      <c r="K76" s="679"/>
      <c r="L76" s="679"/>
      <c r="M76" s="679"/>
      <c r="N76" s="679"/>
      <c r="O76" s="679"/>
      <c r="P76" s="679"/>
      <c r="Q76" s="679"/>
      <c r="R76" s="679"/>
      <c r="S76" s="679"/>
      <c r="T76" s="679"/>
      <c r="U76" s="679"/>
      <c r="V76" s="679"/>
      <c r="W76" s="679"/>
      <c r="X76" s="679"/>
      <c r="Y76" s="679"/>
      <c r="Z76" s="679"/>
      <c r="AA76" s="679"/>
      <c r="AB76" s="679"/>
      <c r="AC76" s="679"/>
      <c r="AD76" s="679"/>
      <c r="AE76" s="679"/>
      <c r="AF76" s="679"/>
      <c r="AG76" s="679"/>
      <c r="AH76" s="679"/>
      <c r="AI76" s="679"/>
      <c r="AJ76" s="679"/>
      <c r="AK76" s="679"/>
      <c r="AL76" s="679"/>
      <c r="AM76" s="679"/>
      <c r="AN76" s="679"/>
      <c r="AO76" s="679"/>
      <c r="AP76" s="679"/>
      <c r="AQ76" s="679"/>
      <c r="AR76" s="679"/>
      <c r="AS76" s="679"/>
      <c r="AT76" s="679"/>
      <c r="AU76" s="679"/>
      <c r="AV76" s="679"/>
      <c r="AW76" s="679"/>
      <c r="AX76" s="679"/>
      <c r="AY76" s="679"/>
      <c r="AZ76" s="679"/>
      <c r="BA76" s="679"/>
      <c r="BB76" s="679"/>
      <c r="BC76" s="679"/>
      <c r="BD76" s="679"/>
      <c r="BE76" s="679"/>
      <c r="BF76" s="679"/>
      <c r="BG76" s="679"/>
      <c r="BH76" s="679"/>
      <c r="BI76" s="679"/>
      <c r="BJ76" s="679"/>
      <c r="BK76" s="679"/>
      <c r="BL76" s="679"/>
      <c r="BM76" s="679"/>
      <c r="BN76" s="679"/>
      <c r="BO76" s="679"/>
      <c r="BP76" s="679"/>
      <c r="BQ76" s="679"/>
      <c r="BR76" s="679"/>
      <c r="BS76" s="679"/>
      <c r="BT76" s="679"/>
      <c r="BU76" s="679"/>
      <c r="BV76" s="679"/>
      <c r="BW76" s="679"/>
      <c r="BX76" s="679"/>
      <c r="BY76" s="679"/>
      <c r="BZ76" s="679"/>
      <c r="CA76" s="679"/>
      <c r="CB76" s="679"/>
      <c r="CC76" s="679"/>
      <c r="CD76" s="679"/>
      <c r="CE76" s="679"/>
      <c r="CF76" s="679"/>
      <c r="CG76" s="679"/>
      <c r="CH76" s="679"/>
      <c r="CI76" s="679"/>
      <c r="CJ76" s="679"/>
      <c r="CK76" s="679"/>
      <c r="CL76" s="679"/>
      <c r="CM76" s="679"/>
      <c r="CN76" s="679"/>
      <c r="CO76" s="679"/>
      <c r="CP76" s="679"/>
      <c r="CQ76" s="679"/>
      <c r="CR76" s="679"/>
      <c r="CS76" s="679"/>
      <c r="CT76" s="679"/>
      <c r="CU76" s="679"/>
      <c r="CV76" s="679"/>
      <c r="CW76" s="679"/>
      <c r="CX76" s="679"/>
      <c r="CY76" s="679"/>
      <c r="CZ76" s="679"/>
      <c r="DA76" s="679"/>
      <c r="DB76" s="679"/>
      <c r="DC76" s="679"/>
      <c r="DD76" s="679"/>
      <c r="DE76" s="679"/>
      <c r="DF76" s="679"/>
      <c r="DG76" s="679"/>
      <c r="DH76" s="679"/>
      <c r="DI76" s="679"/>
      <c r="DJ76" s="679"/>
      <c r="DK76" s="679"/>
      <c r="DL76" s="679"/>
      <c r="DM76" s="679"/>
      <c r="DN76" s="679"/>
      <c r="DO76" s="679"/>
      <c r="DP76" s="679"/>
      <c r="DQ76" s="679"/>
      <c r="DR76" s="679"/>
      <c r="DS76" s="679"/>
      <c r="DT76" s="679"/>
      <c r="DU76" s="679"/>
      <c r="DV76" s="679"/>
      <c r="DW76" s="679"/>
      <c r="DX76" s="679"/>
      <c r="DY76" s="679"/>
      <c r="DZ76" s="679"/>
      <c r="EA76" s="679"/>
      <c r="EB76" s="679"/>
      <c r="EC76" s="679"/>
      <c r="ED76" s="679"/>
      <c r="EE76" s="679"/>
      <c r="EF76" s="679"/>
      <c r="EG76" s="679"/>
      <c r="EH76" s="679"/>
      <c r="EI76" s="679"/>
      <c r="EJ76" s="679"/>
      <c r="EK76" s="679"/>
      <c r="EL76" s="679"/>
      <c r="EM76" s="679"/>
      <c r="EN76" s="679"/>
      <c r="EO76" s="679"/>
      <c r="EP76" s="679"/>
      <c r="EQ76" s="679"/>
      <c r="ER76" s="679"/>
      <c r="ES76" s="679"/>
      <c r="ET76" s="679"/>
      <c r="EU76" s="679"/>
      <c r="EV76" s="679"/>
      <c r="EW76" s="679"/>
      <c r="EX76" s="679"/>
      <c r="EY76" s="679"/>
      <c r="EZ76" s="679"/>
      <c r="FA76" s="679"/>
      <c r="FB76" s="679"/>
      <c r="FC76" s="679"/>
      <c r="FD76" s="679"/>
      <c r="FE76" s="679"/>
      <c r="FF76" s="679"/>
      <c r="FG76" s="679"/>
      <c r="FH76" s="679"/>
      <c r="FI76" s="679"/>
      <c r="FJ76" s="679"/>
      <c r="FK76" s="679"/>
      <c r="FL76" s="679"/>
      <c r="FM76" s="679"/>
      <c r="FN76" s="679"/>
      <c r="FO76" s="679"/>
      <c r="FP76" s="679"/>
      <c r="FQ76" s="679"/>
      <c r="FR76" s="679"/>
      <c r="FS76" s="679"/>
      <c r="FT76" s="679"/>
      <c r="FU76" s="679"/>
      <c r="FV76" s="679"/>
      <c r="FW76" s="679"/>
      <c r="FX76" s="679"/>
      <c r="FY76" s="679"/>
      <c r="FZ76" s="679"/>
      <c r="GA76" s="679"/>
      <c r="GB76" s="679"/>
      <c r="GC76" s="679"/>
      <c r="GD76" s="679"/>
      <c r="GE76" s="679"/>
      <c r="GF76" s="679"/>
      <c r="GG76" s="679"/>
      <c r="GH76" s="679"/>
      <c r="GI76" s="679"/>
      <c r="GJ76" s="679"/>
      <c r="GK76" s="679"/>
      <c r="GL76" s="679"/>
      <c r="GM76" s="679"/>
      <c r="GN76" s="679"/>
      <c r="GO76" s="679"/>
      <c r="GP76" s="679"/>
      <c r="GQ76" s="679"/>
      <c r="GR76" s="679"/>
      <c r="GS76" s="679"/>
      <c r="GT76" s="679"/>
      <c r="GU76" s="679"/>
      <c r="GV76" s="679"/>
      <c r="GW76" s="679"/>
      <c r="GX76" s="679"/>
      <c r="GY76" s="679"/>
      <c r="GZ76" s="679"/>
      <c r="HA76" s="679"/>
      <c r="HB76" s="679"/>
      <c r="HC76" s="679"/>
      <c r="HD76" s="679"/>
      <c r="HE76" s="679"/>
      <c r="HF76" s="679"/>
      <c r="HG76" s="679"/>
      <c r="HH76" s="679"/>
      <c r="HI76" s="679"/>
      <c r="HJ76" s="679"/>
      <c r="HK76" s="679"/>
      <c r="HL76" s="679"/>
      <c r="HM76" s="679"/>
      <c r="HN76" s="679"/>
      <c r="HO76" s="679"/>
      <c r="HP76" s="679"/>
      <c r="HQ76" s="679"/>
      <c r="HR76" s="679"/>
      <c r="HS76" s="679"/>
      <c r="HT76" s="679"/>
      <c r="HU76" s="679"/>
      <c r="HV76" s="679"/>
      <c r="HW76" s="679"/>
      <c r="HX76" s="679"/>
      <c r="HY76" s="679"/>
      <c r="HZ76" s="679"/>
      <c r="IA76" s="679"/>
      <c r="IB76" s="679"/>
      <c r="IC76" s="679"/>
      <c r="ID76" s="679"/>
      <c r="IE76" s="679"/>
      <c r="IF76" s="679"/>
      <c r="IG76" s="679"/>
      <c r="IH76" s="679"/>
      <c r="II76" s="679"/>
      <c r="IJ76" s="679"/>
      <c r="IK76" s="679"/>
      <c r="IL76" s="679"/>
      <c r="IM76" s="679"/>
      <c r="IN76" s="679"/>
      <c r="IO76" s="679"/>
      <c r="IP76" s="679"/>
      <c r="IQ76" s="679"/>
      <c r="IR76" s="679"/>
      <c r="IS76" s="679"/>
      <c r="IT76" s="696"/>
      <c r="IU76" s="679"/>
    </row>
    <row r="77" spans="1:255" ht="22.5" x14ac:dyDescent="0.25">
      <c r="A77" s="134" t="s">
        <v>267</v>
      </c>
      <c r="B77" s="71" t="str">
        <f>'Org ab 10 TEW'!C77</f>
        <v>Sicherheit und Ordnung</v>
      </c>
      <c r="C77" s="71" t="str">
        <f>'Org ab 10 TEW'!D77</f>
        <v>Gemeindlicher Vollzugsdienst</v>
      </c>
      <c r="D77" s="669"/>
      <c r="E77" s="678"/>
      <c r="F77" s="679"/>
      <c r="G77" s="679"/>
      <c r="H77" s="679"/>
      <c r="I77" s="679"/>
      <c r="J77" s="679"/>
      <c r="K77" s="679"/>
      <c r="L77" s="679"/>
      <c r="M77" s="679"/>
      <c r="N77" s="679"/>
      <c r="O77" s="679"/>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79"/>
      <c r="AM77" s="679"/>
      <c r="AN77" s="679"/>
      <c r="AO77" s="679"/>
      <c r="AP77" s="679"/>
      <c r="AQ77" s="679"/>
      <c r="AR77" s="679"/>
      <c r="AS77" s="679"/>
      <c r="AT77" s="679"/>
      <c r="AU77" s="679"/>
      <c r="AV77" s="679"/>
      <c r="AW77" s="679"/>
      <c r="AX77" s="679"/>
      <c r="AY77" s="679"/>
      <c r="AZ77" s="679"/>
      <c r="BA77" s="679"/>
      <c r="BB77" s="679"/>
      <c r="BC77" s="679"/>
      <c r="BD77" s="679"/>
      <c r="BE77" s="679"/>
      <c r="BF77" s="679"/>
      <c r="BG77" s="679"/>
      <c r="BH77" s="679"/>
      <c r="BI77" s="679"/>
      <c r="BJ77" s="679"/>
      <c r="BK77" s="679"/>
      <c r="BL77" s="679"/>
      <c r="BM77" s="679"/>
      <c r="BN77" s="679"/>
      <c r="BO77" s="679"/>
      <c r="BP77" s="679"/>
      <c r="BQ77" s="679"/>
      <c r="BR77" s="679"/>
      <c r="BS77" s="679"/>
      <c r="BT77" s="679"/>
      <c r="BU77" s="679"/>
      <c r="BV77" s="679"/>
      <c r="BW77" s="679"/>
      <c r="BX77" s="679"/>
      <c r="BY77" s="679"/>
      <c r="BZ77" s="679"/>
      <c r="CA77" s="679"/>
      <c r="CB77" s="679"/>
      <c r="CC77" s="679"/>
      <c r="CD77" s="679"/>
      <c r="CE77" s="679"/>
      <c r="CF77" s="679"/>
      <c r="CG77" s="679"/>
      <c r="CH77" s="679"/>
      <c r="CI77" s="679"/>
      <c r="CJ77" s="679"/>
      <c r="CK77" s="679"/>
      <c r="CL77" s="679"/>
      <c r="CM77" s="679"/>
      <c r="CN77" s="679"/>
      <c r="CO77" s="679"/>
      <c r="CP77" s="679"/>
      <c r="CQ77" s="679"/>
      <c r="CR77" s="679"/>
      <c r="CS77" s="679"/>
      <c r="CT77" s="679"/>
      <c r="CU77" s="679"/>
      <c r="CV77" s="679"/>
      <c r="CW77" s="679"/>
      <c r="CX77" s="679"/>
      <c r="CY77" s="679"/>
      <c r="CZ77" s="679"/>
      <c r="DA77" s="679"/>
      <c r="DB77" s="679"/>
      <c r="DC77" s="679"/>
      <c r="DD77" s="679"/>
      <c r="DE77" s="679"/>
      <c r="DF77" s="679"/>
      <c r="DG77" s="679"/>
      <c r="DH77" s="679"/>
      <c r="DI77" s="679"/>
      <c r="DJ77" s="679"/>
      <c r="DK77" s="679"/>
      <c r="DL77" s="679"/>
      <c r="DM77" s="679"/>
      <c r="DN77" s="679"/>
      <c r="DO77" s="679"/>
      <c r="DP77" s="679"/>
      <c r="DQ77" s="679"/>
      <c r="DR77" s="679"/>
      <c r="DS77" s="679"/>
      <c r="DT77" s="679"/>
      <c r="DU77" s="679"/>
      <c r="DV77" s="679"/>
      <c r="DW77" s="679"/>
      <c r="DX77" s="679"/>
      <c r="DY77" s="679"/>
      <c r="DZ77" s="679"/>
      <c r="EA77" s="679"/>
      <c r="EB77" s="679"/>
      <c r="EC77" s="679"/>
      <c r="ED77" s="679"/>
      <c r="EE77" s="679"/>
      <c r="EF77" s="679"/>
      <c r="EG77" s="679"/>
      <c r="EH77" s="679"/>
      <c r="EI77" s="679"/>
      <c r="EJ77" s="679"/>
      <c r="EK77" s="679"/>
      <c r="EL77" s="679"/>
      <c r="EM77" s="679"/>
      <c r="EN77" s="679"/>
      <c r="EO77" s="679"/>
      <c r="EP77" s="679"/>
      <c r="EQ77" s="679"/>
      <c r="ER77" s="679"/>
      <c r="ES77" s="679"/>
      <c r="ET77" s="679"/>
      <c r="EU77" s="679"/>
      <c r="EV77" s="679"/>
      <c r="EW77" s="679"/>
      <c r="EX77" s="679"/>
      <c r="EY77" s="679"/>
      <c r="EZ77" s="679"/>
      <c r="FA77" s="679"/>
      <c r="FB77" s="679"/>
      <c r="FC77" s="679"/>
      <c r="FD77" s="679"/>
      <c r="FE77" s="679"/>
      <c r="FF77" s="679"/>
      <c r="FG77" s="679"/>
      <c r="FH77" s="679"/>
      <c r="FI77" s="679"/>
      <c r="FJ77" s="679"/>
      <c r="FK77" s="679"/>
      <c r="FL77" s="679"/>
      <c r="FM77" s="679"/>
      <c r="FN77" s="679"/>
      <c r="FO77" s="679"/>
      <c r="FP77" s="679"/>
      <c r="FQ77" s="679"/>
      <c r="FR77" s="679"/>
      <c r="FS77" s="679"/>
      <c r="FT77" s="679"/>
      <c r="FU77" s="679"/>
      <c r="FV77" s="679"/>
      <c r="FW77" s="679"/>
      <c r="FX77" s="679"/>
      <c r="FY77" s="679"/>
      <c r="FZ77" s="679"/>
      <c r="GA77" s="679"/>
      <c r="GB77" s="679"/>
      <c r="GC77" s="679"/>
      <c r="GD77" s="679"/>
      <c r="GE77" s="679"/>
      <c r="GF77" s="679"/>
      <c r="GG77" s="679"/>
      <c r="GH77" s="679"/>
      <c r="GI77" s="679"/>
      <c r="GJ77" s="679"/>
      <c r="GK77" s="679"/>
      <c r="GL77" s="679"/>
      <c r="GM77" s="679"/>
      <c r="GN77" s="679"/>
      <c r="GO77" s="679"/>
      <c r="GP77" s="679"/>
      <c r="GQ77" s="679"/>
      <c r="GR77" s="679"/>
      <c r="GS77" s="679"/>
      <c r="GT77" s="679"/>
      <c r="GU77" s="679"/>
      <c r="GV77" s="679"/>
      <c r="GW77" s="679"/>
      <c r="GX77" s="679"/>
      <c r="GY77" s="679"/>
      <c r="GZ77" s="679"/>
      <c r="HA77" s="679"/>
      <c r="HB77" s="679"/>
      <c r="HC77" s="679"/>
      <c r="HD77" s="679"/>
      <c r="HE77" s="679"/>
      <c r="HF77" s="679"/>
      <c r="HG77" s="679"/>
      <c r="HH77" s="679"/>
      <c r="HI77" s="679"/>
      <c r="HJ77" s="679"/>
      <c r="HK77" s="679"/>
      <c r="HL77" s="679"/>
      <c r="HM77" s="679"/>
      <c r="HN77" s="679"/>
      <c r="HO77" s="679"/>
      <c r="HP77" s="679"/>
      <c r="HQ77" s="679"/>
      <c r="HR77" s="679"/>
      <c r="HS77" s="679"/>
      <c r="HT77" s="679"/>
      <c r="HU77" s="679"/>
      <c r="HV77" s="679"/>
      <c r="HW77" s="679"/>
      <c r="HX77" s="679"/>
      <c r="HY77" s="679"/>
      <c r="HZ77" s="679"/>
      <c r="IA77" s="679"/>
      <c r="IB77" s="679"/>
      <c r="IC77" s="679"/>
      <c r="ID77" s="679"/>
      <c r="IE77" s="679"/>
      <c r="IF77" s="679"/>
      <c r="IG77" s="679"/>
      <c r="IH77" s="679"/>
      <c r="II77" s="679"/>
      <c r="IJ77" s="679"/>
      <c r="IK77" s="679"/>
      <c r="IL77" s="679"/>
      <c r="IM77" s="679"/>
      <c r="IN77" s="679"/>
      <c r="IO77" s="679"/>
      <c r="IP77" s="679"/>
      <c r="IQ77" s="679"/>
      <c r="IR77" s="679"/>
      <c r="IS77" s="679"/>
      <c r="IT77" s="696"/>
      <c r="IU77" s="679"/>
    </row>
    <row r="78" spans="1:255" ht="22.5" x14ac:dyDescent="0.25">
      <c r="A78" s="134" t="s">
        <v>268</v>
      </c>
      <c r="B78" s="71" t="str">
        <f>'Org ab 10 TEW'!C78</f>
        <v>Sicherheit und Ordnung</v>
      </c>
      <c r="C78" s="71" t="str">
        <f>'Org ab 10 TEW'!D78</f>
        <v>Geschwindigkeitskontrollen</v>
      </c>
      <c r="D78" s="669"/>
      <c r="E78" s="678"/>
      <c r="F78" s="679"/>
      <c r="G78" s="679"/>
      <c r="H78" s="679"/>
      <c r="I78" s="679"/>
      <c r="J78" s="679"/>
      <c r="K78" s="679"/>
      <c r="L78" s="679"/>
      <c r="M78" s="679"/>
      <c r="N78" s="679"/>
      <c r="O78" s="679"/>
      <c r="P78" s="679"/>
      <c r="Q78" s="679"/>
      <c r="R78" s="679"/>
      <c r="S78" s="679"/>
      <c r="T78" s="679"/>
      <c r="U78" s="679"/>
      <c r="V78" s="679"/>
      <c r="W78" s="679"/>
      <c r="X78" s="679"/>
      <c r="Y78" s="679"/>
      <c r="Z78" s="679"/>
      <c r="AA78" s="679"/>
      <c r="AB78" s="679"/>
      <c r="AC78" s="679"/>
      <c r="AD78" s="679"/>
      <c r="AE78" s="679"/>
      <c r="AF78" s="679"/>
      <c r="AG78" s="679"/>
      <c r="AH78" s="679"/>
      <c r="AI78" s="679"/>
      <c r="AJ78" s="679"/>
      <c r="AK78" s="679"/>
      <c r="AL78" s="679"/>
      <c r="AM78" s="679"/>
      <c r="AN78" s="679"/>
      <c r="AO78" s="679"/>
      <c r="AP78" s="679"/>
      <c r="AQ78" s="679"/>
      <c r="AR78" s="679"/>
      <c r="AS78" s="679"/>
      <c r="AT78" s="679"/>
      <c r="AU78" s="679"/>
      <c r="AV78" s="679"/>
      <c r="AW78" s="679"/>
      <c r="AX78" s="679"/>
      <c r="AY78" s="679"/>
      <c r="AZ78" s="679"/>
      <c r="BA78" s="679"/>
      <c r="BB78" s="679"/>
      <c r="BC78" s="679"/>
      <c r="BD78" s="679"/>
      <c r="BE78" s="679"/>
      <c r="BF78" s="679"/>
      <c r="BG78" s="679"/>
      <c r="BH78" s="679"/>
      <c r="BI78" s="679"/>
      <c r="BJ78" s="679"/>
      <c r="BK78" s="679"/>
      <c r="BL78" s="679"/>
      <c r="BM78" s="679"/>
      <c r="BN78" s="679"/>
      <c r="BO78" s="679"/>
      <c r="BP78" s="679"/>
      <c r="BQ78" s="679"/>
      <c r="BR78" s="679"/>
      <c r="BS78" s="679"/>
      <c r="BT78" s="679"/>
      <c r="BU78" s="679"/>
      <c r="BV78" s="679"/>
      <c r="BW78" s="679"/>
      <c r="BX78" s="679"/>
      <c r="BY78" s="679"/>
      <c r="BZ78" s="679"/>
      <c r="CA78" s="679"/>
      <c r="CB78" s="679"/>
      <c r="CC78" s="679"/>
      <c r="CD78" s="679"/>
      <c r="CE78" s="679"/>
      <c r="CF78" s="679"/>
      <c r="CG78" s="679"/>
      <c r="CH78" s="679"/>
      <c r="CI78" s="679"/>
      <c r="CJ78" s="679"/>
      <c r="CK78" s="679"/>
      <c r="CL78" s="679"/>
      <c r="CM78" s="679"/>
      <c r="CN78" s="679"/>
      <c r="CO78" s="679"/>
      <c r="CP78" s="679"/>
      <c r="CQ78" s="679"/>
      <c r="CR78" s="679"/>
      <c r="CS78" s="679"/>
      <c r="CT78" s="679"/>
      <c r="CU78" s="679"/>
      <c r="CV78" s="679"/>
      <c r="CW78" s="679"/>
      <c r="CX78" s="679"/>
      <c r="CY78" s="679"/>
      <c r="CZ78" s="679"/>
      <c r="DA78" s="679"/>
      <c r="DB78" s="679"/>
      <c r="DC78" s="679"/>
      <c r="DD78" s="679"/>
      <c r="DE78" s="679"/>
      <c r="DF78" s="679"/>
      <c r="DG78" s="679"/>
      <c r="DH78" s="679"/>
      <c r="DI78" s="679"/>
      <c r="DJ78" s="679"/>
      <c r="DK78" s="679"/>
      <c r="DL78" s="679"/>
      <c r="DM78" s="679"/>
      <c r="DN78" s="679"/>
      <c r="DO78" s="679"/>
      <c r="DP78" s="679"/>
      <c r="DQ78" s="679"/>
      <c r="DR78" s="679"/>
      <c r="DS78" s="679"/>
      <c r="DT78" s="679"/>
      <c r="DU78" s="679"/>
      <c r="DV78" s="679"/>
      <c r="DW78" s="679"/>
      <c r="DX78" s="679"/>
      <c r="DY78" s="679"/>
      <c r="DZ78" s="679"/>
      <c r="EA78" s="679"/>
      <c r="EB78" s="679"/>
      <c r="EC78" s="679"/>
      <c r="ED78" s="679"/>
      <c r="EE78" s="679"/>
      <c r="EF78" s="679"/>
      <c r="EG78" s="679"/>
      <c r="EH78" s="679"/>
      <c r="EI78" s="679"/>
      <c r="EJ78" s="679"/>
      <c r="EK78" s="679"/>
      <c r="EL78" s="679"/>
      <c r="EM78" s="679"/>
      <c r="EN78" s="679"/>
      <c r="EO78" s="679"/>
      <c r="EP78" s="679"/>
      <c r="EQ78" s="679"/>
      <c r="ER78" s="679"/>
      <c r="ES78" s="679"/>
      <c r="ET78" s="679"/>
      <c r="EU78" s="679"/>
      <c r="EV78" s="679"/>
      <c r="EW78" s="679"/>
      <c r="EX78" s="679"/>
      <c r="EY78" s="679"/>
      <c r="EZ78" s="679"/>
      <c r="FA78" s="679"/>
      <c r="FB78" s="679"/>
      <c r="FC78" s="679"/>
      <c r="FD78" s="679"/>
      <c r="FE78" s="679"/>
      <c r="FF78" s="679"/>
      <c r="FG78" s="679"/>
      <c r="FH78" s="679"/>
      <c r="FI78" s="679"/>
      <c r="FJ78" s="679"/>
      <c r="FK78" s="679"/>
      <c r="FL78" s="679"/>
      <c r="FM78" s="679"/>
      <c r="FN78" s="679"/>
      <c r="FO78" s="679"/>
      <c r="FP78" s="679"/>
      <c r="FQ78" s="679"/>
      <c r="FR78" s="679"/>
      <c r="FS78" s="679"/>
      <c r="FT78" s="679"/>
      <c r="FU78" s="679"/>
      <c r="FV78" s="679"/>
      <c r="FW78" s="679"/>
      <c r="FX78" s="679"/>
      <c r="FY78" s="679"/>
      <c r="FZ78" s="679"/>
      <c r="GA78" s="679"/>
      <c r="GB78" s="679"/>
      <c r="GC78" s="679"/>
      <c r="GD78" s="679"/>
      <c r="GE78" s="679"/>
      <c r="GF78" s="679"/>
      <c r="GG78" s="679"/>
      <c r="GH78" s="679"/>
      <c r="GI78" s="679"/>
      <c r="GJ78" s="679"/>
      <c r="GK78" s="679"/>
      <c r="GL78" s="679"/>
      <c r="GM78" s="679"/>
      <c r="GN78" s="679"/>
      <c r="GO78" s="679"/>
      <c r="GP78" s="679"/>
      <c r="GQ78" s="679"/>
      <c r="GR78" s="679"/>
      <c r="GS78" s="679"/>
      <c r="GT78" s="679"/>
      <c r="GU78" s="679"/>
      <c r="GV78" s="679"/>
      <c r="GW78" s="679"/>
      <c r="GX78" s="679"/>
      <c r="GY78" s="679"/>
      <c r="GZ78" s="679"/>
      <c r="HA78" s="679"/>
      <c r="HB78" s="679"/>
      <c r="HC78" s="679"/>
      <c r="HD78" s="679"/>
      <c r="HE78" s="679"/>
      <c r="HF78" s="679"/>
      <c r="HG78" s="679"/>
      <c r="HH78" s="679"/>
      <c r="HI78" s="679"/>
      <c r="HJ78" s="679"/>
      <c r="HK78" s="679"/>
      <c r="HL78" s="679"/>
      <c r="HM78" s="679"/>
      <c r="HN78" s="679"/>
      <c r="HO78" s="679"/>
      <c r="HP78" s="679"/>
      <c r="HQ78" s="679"/>
      <c r="HR78" s="679"/>
      <c r="HS78" s="679"/>
      <c r="HT78" s="679"/>
      <c r="HU78" s="679"/>
      <c r="HV78" s="679"/>
      <c r="HW78" s="679"/>
      <c r="HX78" s="679"/>
      <c r="HY78" s="679"/>
      <c r="HZ78" s="679"/>
      <c r="IA78" s="679"/>
      <c r="IB78" s="679"/>
      <c r="IC78" s="679"/>
      <c r="ID78" s="679"/>
      <c r="IE78" s="679"/>
      <c r="IF78" s="679"/>
      <c r="IG78" s="679"/>
      <c r="IH78" s="679"/>
      <c r="II78" s="679"/>
      <c r="IJ78" s="679"/>
      <c r="IK78" s="679"/>
      <c r="IL78" s="679"/>
      <c r="IM78" s="679"/>
      <c r="IN78" s="679"/>
      <c r="IO78" s="679"/>
      <c r="IP78" s="679"/>
      <c r="IQ78" s="679"/>
      <c r="IR78" s="679"/>
      <c r="IS78" s="679"/>
      <c r="IT78" s="696"/>
      <c r="IU78" s="679"/>
    </row>
    <row r="79" spans="1:255" ht="22.5" customHeight="1" x14ac:dyDescent="0.25">
      <c r="A79" s="134" t="s">
        <v>269</v>
      </c>
      <c r="B79" s="71" t="str">
        <f>'Org ab 10 TEW'!C79</f>
        <v>Sicherheit und Ordnung</v>
      </c>
      <c r="C79" s="71" t="str">
        <f>'Org ab 10 TEW'!D79</f>
        <v>Vollzug Sächsisches Ausführungsgesetz zum Glücksspielstaatsvertrag</v>
      </c>
      <c r="D79" s="669"/>
      <c r="E79" s="678"/>
      <c r="F79" s="679"/>
      <c r="G79" s="679"/>
      <c r="H79" s="679"/>
      <c r="I79" s="679"/>
      <c r="J79" s="679"/>
      <c r="K79" s="679"/>
      <c r="L79" s="679"/>
      <c r="M79" s="679"/>
      <c r="N79" s="679"/>
      <c r="O79" s="679"/>
      <c r="P79" s="679"/>
      <c r="Q79" s="679"/>
      <c r="R79" s="679"/>
      <c r="S79" s="679"/>
      <c r="T79" s="679"/>
      <c r="U79" s="679"/>
      <c r="V79" s="679"/>
      <c r="W79" s="679"/>
      <c r="X79" s="679"/>
      <c r="Y79" s="679"/>
      <c r="Z79" s="679"/>
      <c r="AA79" s="679"/>
      <c r="AB79" s="679"/>
      <c r="AC79" s="679"/>
      <c r="AD79" s="679"/>
      <c r="AE79" s="679"/>
      <c r="AF79" s="679"/>
      <c r="AG79" s="679"/>
      <c r="AH79" s="679"/>
      <c r="AI79" s="679"/>
      <c r="AJ79" s="679"/>
      <c r="AK79" s="679"/>
      <c r="AL79" s="679"/>
      <c r="AM79" s="679"/>
      <c r="AN79" s="679"/>
      <c r="AO79" s="679"/>
      <c r="AP79" s="679"/>
      <c r="AQ79" s="679"/>
      <c r="AR79" s="679"/>
      <c r="AS79" s="679"/>
      <c r="AT79" s="679"/>
      <c r="AU79" s="679"/>
      <c r="AV79" s="679"/>
      <c r="AW79" s="679"/>
      <c r="AX79" s="679"/>
      <c r="AY79" s="679"/>
      <c r="AZ79" s="679"/>
      <c r="BA79" s="679"/>
      <c r="BB79" s="679"/>
      <c r="BC79" s="679"/>
      <c r="BD79" s="679"/>
      <c r="BE79" s="679"/>
      <c r="BF79" s="679"/>
      <c r="BG79" s="679"/>
      <c r="BH79" s="679"/>
      <c r="BI79" s="679"/>
      <c r="BJ79" s="679"/>
      <c r="BK79" s="679"/>
      <c r="BL79" s="679"/>
      <c r="BM79" s="679"/>
      <c r="BN79" s="679"/>
      <c r="BO79" s="679"/>
      <c r="BP79" s="679"/>
      <c r="BQ79" s="679"/>
      <c r="BR79" s="679"/>
      <c r="BS79" s="679"/>
      <c r="BT79" s="679"/>
      <c r="BU79" s="679"/>
      <c r="BV79" s="679"/>
      <c r="BW79" s="679"/>
      <c r="BX79" s="679"/>
      <c r="BY79" s="679"/>
      <c r="BZ79" s="679"/>
      <c r="CA79" s="679"/>
      <c r="CB79" s="679"/>
      <c r="CC79" s="679"/>
      <c r="CD79" s="679"/>
      <c r="CE79" s="679"/>
      <c r="CF79" s="679"/>
      <c r="CG79" s="679"/>
      <c r="CH79" s="679"/>
      <c r="CI79" s="679"/>
      <c r="CJ79" s="679"/>
      <c r="CK79" s="679"/>
      <c r="CL79" s="679"/>
      <c r="CM79" s="679"/>
      <c r="CN79" s="679"/>
      <c r="CO79" s="679"/>
      <c r="CP79" s="679"/>
      <c r="CQ79" s="679"/>
      <c r="CR79" s="679"/>
      <c r="CS79" s="679"/>
      <c r="CT79" s="679"/>
      <c r="CU79" s="679"/>
      <c r="CV79" s="679"/>
      <c r="CW79" s="679"/>
      <c r="CX79" s="679"/>
      <c r="CY79" s="679"/>
      <c r="CZ79" s="679"/>
      <c r="DA79" s="679"/>
      <c r="DB79" s="679"/>
      <c r="DC79" s="679"/>
      <c r="DD79" s="679"/>
      <c r="DE79" s="679"/>
      <c r="DF79" s="679"/>
      <c r="DG79" s="679"/>
      <c r="DH79" s="679"/>
      <c r="DI79" s="679"/>
      <c r="DJ79" s="679"/>
      <c r="DK79" s="679"/>
      <c r="DL79" s="679"/>
      <c r="DM79" s="679"/>
      <c r="DN79" s="679"/>
      <c r="DO79" s="679"/>
      <c r="DP79" s="679"/>
      <c r="DQ79" s="679"/>
      <c r="DR79" s="679"/>
      <c r="DS79" s="679"/>
      <c r="DT79" s="679"/>
      <c r="DU79" s="679"/>
      <c r="DV79" s="679"/>
      <c r="DW79" s="679"/>
      <c r="DX79" s="679"/>
      <c r="DY79" s="679"/>
      <c r="DZ79" s="679"/>
      <c r="EA79" s="679"/>
      <c r="EB79" s="679"/>
      <c r="EC79" s="679"/>
      <c r="ED79" s="679"/>
      <c r="EE79" s="679"/>
      <c r="EF79" s="679"/>
      <c r="EG79" s="679"/>
      <c r="EH79" s="679"/>
      <c r="EI79" s="679"/>
      <c r="EJ79" s="679"/>
      <c r="EK79" s="679"/>
      <c r="EL79" s="679"/>
      <c r="EM79" s="679"/>
      <c r="EN79" s="679"/>
      <c r="EO79" s="679"/>
      <c r="EP79" s="679"/>
      <c r="EQ79" s="679"/>
      <c r="ER79" s="679"/>
      <c r="ES79" s="679"/>
      <c r="ET79" s="679"/>
      <c r="EU79" s="679"/>
      <c r="EV79" s="679"/>
      <c r="EW79" s="679"/>
      <c r="EX79" s="679"/>
      <c r="EY79" s="679"/>
      <c r="EZ79" s="679"/>
      <c r="FA79" s="679"/>
      <c r="FB79" s="679"/>
      <c r="FC79" s="679"/>
      <c r="FD79" s="679"/>
      <c r="FE79" s="679"/>
      <c r="FF79" s="679"/>
      <c r="FG79" s="679"/>
      <c r="FH79" s="679"/>
      <c r="FI79" s="679"/>
      <c r="FJ79" s="679"/>
      <c r="FK79" s="679"/>
      <c r="FL79" s="679"/>
      <c r="FM79" s="679"/>
      <c r="FN79" s="679"/>
      <c r="FO79" s="679"/>
      <c r="FP79" s="679"/>
      <c r="FQ79" s="679"/>
      <c r="FR79" s="679"/>
      <c r="FS79" s="679"/>
      <c r="FT79" s="679"/>
      <c r="FU79" s="679"/>
      <c r="FV79" s="679"/>
      <c r="FW79" s="679"/>
      <c r="FX79" s="679"/>
      <c r="FY79" s="679"/>
      <c r="FZ79" s="679"/>
      <c r="GA79" s="679"/>
      <c r="GB79" s="679"/>
      <c r="GC79" s="679"/>
      <c r="GD79" s="679"/>
      <c r="GE79" s="679"/>
      <c r="GF79" s="679"/>
      <c r="GG79" s="679"/>
      <c r="GH79" s="679"/>
      <c r="GI79" s="679"/>
      <c r="GJ79" s="679"/>
      <c r="GK79" s="679"/>
      <c r="GL79" s="679"/>
      <c r="GM79" s="679"/>
      <c r="GN79" s="679"/>
      <c r="GO79" s="679"/>
      <c r="GP79" s="679"/>
      <c r="GQ79" s="679"/>
      <c r="GR79" s="679"/>
      <c r="GS79" s="679"/>
      <c r="GT79" s="679"/>
      <c r="GU79" s="679"/>
      <c r="GV79" s="679"/>
      <c r="GW79" s="679"/>
      <c r="GX79" s="679"/>
      <c r="GY79" s="679"/>
      <c r="GZ79" s="679"/>
      <c r="HA79" s="679"/>
      <c r="HB79" s="679"/>
      <c r="HC79" s="679"/>
      <c r="HD79" s="679"/>
      <c r="HE79" s="679"/>
      <c r="HF79" s="679"/>
      <c r="HG79" s="679"/>
      <c r="HH79" s="679"/>
      <c r="HI79" s="679"/>
      <c r="HJ79" s="679"/>
      <c r="HK79" s="679"/>
      <c r="HL79" s="679"/>
      <c r="HM79" s="679"/>
      <c r="HN79" s="679"/>
      <c r="HO79" s="679"/>
      <c r="HP79" s="679"/>
      <c r="HQ79" s="679"/>
      <c r="HR79" s="679"/>
      <c r="HS79" s="679"/>
      <c r="HT79" s="679"/>
      <c r="HU79" s="679"/>
      <c r="HV79" s="679"/>
      <c r="HW79" s="679"/>
      <c r="HX79" s="679"/>
      <c r="HY79" s="679"/>
      <c r="HZ79" s="679"/>
      <c r="IA79" s="679"/>
      <c r="IB79" s="679"/>
      <c r="IC79" s="679"/>
      <c r="ID79" s="679"/>
      <c r="IE79" s="679"/>
      <c r="IF79" s="679"/>
      <c r="IG79" s="679"/>
      <c r="IH79" s="679"/>
      <c r="II79" s="679"/>
      <c r="IJ79" s="679"/>
      <c r="IK79" s="679"/>
      <c r="IL79" s="679"/>
      <c r="IM79" s="679"/>
      <c r="IN79" s="679"/>
      <c r="IO79" s="679"/>
      <c r="IP79" s="679"/>
      <c r="IQ79" s="679"/>
      <c r="IR79" s="679"/>
      <c r="IS79" s="679"/>
      <c r="IT79" s="696"/>
      <c r="IU79" s="679"/>
    </row>
    <row r="80" spans="1:255" ht="22.5" x14ac:dyDescent="0.25">
      <c r="A80" s="134" t="s">
        <v>270</v>
      </c>
      <c r="B80" s="71" t="str">
        <f>'Org ab 10 TEW'!C80</f>
        <v>Sicherheit und Ordnung</v>
      </c>
      <c r="C80" s="71" t="str">
        <f>'Org ab 10 TEW'!D80</f>
        <v>Fundangelegenheiten</v>
      </c>
      <c r="D80" s="669"/>
      <c r="E80" s="678"/>
      <c r="F80" s="679"/>
      <c r="G80" s="679"/>
      <c r="H80" s="679"/>
      <c r="I80" s="679"/>
      <c r="J80" s="679"/>
      <c r="K80" s="679"/>
      <c r="L80" s="679"/>
      <c r="M80" s="679"/>
      <c r="N80" s="679"/>
      <c r="O80" s="679"/>
      <c r="P80" s="679"/>
      <c r="Q80" s="679"/>
      <c r="R80" s="679"/>
      <c r="S80" s="679"/>
      <c r="T80" s="679"/>
      <c r="U80" s="679"/>
      <c r="V80" s="679"/>
      <c r="W80" s="679"/>
      <c r="X80" s="679"/>
      <c r="Y80" s="679"/>
      <c r="Z80" s="679"/>
      <c r="AA80" s="679"/>
      <c r="AB80" s="679"/>
      <c r="AC80" s="679"/>
      <c r="AD80" s="679"/>
      <c r="AE80" s="679"/>
      <c r="AF80" s="679"/>
      <c r="AG80" s="679"/>
      <c r="AH80" s="679"/>
      <c r="AI80" s="679"/>
      <c r="AJ80" s="679"/>
      <c r="AK80" s="679"/>
      <c r="AL80" s="679"/>
      <c r="AM80" s="679"/>
      <c r="AN80" s="679"/>
      <c r="AO80" s="679"/>
      <c r="AP80" s="679"/>
      <c r="AQ80" s="679"/>
      <c r="AR80" s="679"/>
      <c r="AS80" s="679"/>
      <c r="AT80" s="679"/>
      <c r="AU80" s="679"/>
      <c r="AV80" s="679"/>
      <c r="AW80" s="679"/>
      <c r="AX80" s="679"/>
      <c r="AY80" s="679"/>
      <c r="AZ80" s="679"/>
      <c r="BA80" s="679"/>
      <c r="BB80" s="679"/>
      <c r="BC80" s="679"/>
      <c r="BD80" s="679"/>
      <c r="BE80" s="679"/>
      <c r="BF80" s="679"/>
      <c r="BG80" s="679"/>
      <c r="BH80" s="679"/>
      <c r="BI80" s="679"/>
      <c r="BJ80" s="679"/>
      <c r="BK80" s="679"/>
      <c r="BL80" s="679"/>
      <c r="BM80" s="679"/>
      <c r="BN80" s="679"/>
      <c r="BO80" s="679"/>
      <c r="BP80" s="679"/>
      <c r="BQ80" s="679"/>
      <c r="BR80" s="679"/>
      <c r="BS80" s="679"/>
      <c r="BT80" s="679"/>
      <c r="BU80" s="679"/>
      <c r="BV80" s="679"/>
      <c r="BW80" s="679"/>
      <c r="BX80" s="679"/>
      <c r="BY80" s="679"/>
      <c r="BZ80" s="679"/>
      <c r="CA80" s="679"/>
      <c r="CB80" s="679"/>
      <c r="CC80" s="679"/>
      <c r="CD80" s="679"/>
      <c r="CE80" s="679"/>
      <c r="CF80" s="679"/>
      <c r="CG80" s="679"/>
      <c r="CH80" s="679"/>
      <c r="CI80" s="679"/>
      <c r="CJ80" s="679"/>
      <c r="CK80" s="679"/>
      <c r="CL80" s="679"/>
      <c r="CM80" s="679"/>
      <c r="CN80" s="679"/>
      <c r="CO80" s="679"/>
      <c r="CP80" s="679"/>
      <c r="CQ80" s="679"/>
      <c r="CR80" s="679"/>
      <c r="CS80" s="679"/>
      <c r="CT80" s="679"/>
      <c r="CU80" s="679"/>
      <c r="CV80" s="679"/>
      <c r="CW80" s="679"/>
      <c r="CX80" s="679"/>
      <c r="CY80" s="679"/>
      <c r="CZ80" s="679"/>
      <c r="DA80" s="679"/>
      <c r="DB80" s="679"/>
      <c r="DC80" s="679"/>
      <c r="DD80" s="679"/>
      <c r="DE80" s="679"/>
      <c r="DF80" s="679"/>
      <c r="DG80" s="679"/>
      <c r="DH80" s="679"/>
      <c r="DI80" s="679"/>
      <c r="DJ80" s="679"/>
      <c r="DK80" s="679"/>
      <c r="DL80" s="679"/>
      <c r="DM80" s="679"/>
      <c r="DN80" s="679"/>
      <c r="DO80" s="679"/>
      <c r="DP80" s="679"/>
      <c r="DQ80" s="679"/>
      <c r="DR80" s="679"/>
      <c r="DS80" s="679"/>
      <c r="DT80" s="679"/>
      <c r="DU80" s="679"/>
      <c r="DV80" s="679"/>
      <c r="DW80" s="679"/>
      <c r="DX80" s="679"/>
      <c r="DY80" s="679"/>
      <c r="DZ80" s="679"/>
      <c r="EA80" s="679"/>
      <c r="EB80" s="679"/>
      <c r="EC80" s="679"/>
      <c r="ED80" s="679"/>
      <c r="EE80" s="679"/>
      <c r="EF80" s="679"/>
      <c r="EG80" s="679"/>
      <c r="EH80" s="679"/>
      <c r="EI80" s="679"/>
      <c r="EJ80" s="679"/>
      <c r="EK80" s="679"/>
      <c r="EL80" s="679"/>
      <c r="EM80" s="679"/>
      <c r="EN80" s="679"/>
      <c r="EO80" s="679"/>
      <c r="EP80" s="679"/>
      <c r="EQ80" s="679"/>
      <c r="ER80" s="679"/>
      <c r="ES80" s="679"/>
      <c r="ET80" s="679"/>
      <c r="EU80" s="679"/>
      <c r="EV80" s="679"/>
      <c r="EW80" s="679"/>
      <c r="EX80" s="679"/>
      <c r="EY80" s="679"/>
      <c r="EZ80" s="679"/>
      <c r="FA80" s="679"/>
      <c r="FB80" s="679"/>
      <c r="FC80" s="679"/>
      <c r="FD80" s="679"/>
      <c r="FE80" s="679"/>
      <c r="FF80" s="679"/>
      <c r="FG80" s="679"/>
      <c r="FH80" s="679"/>
      <c r="FI80" s="679"/>
      <c r="FJ80" s="679"/>
      <c r="FK80" s="679"/>
      <c r="FL80" s="679"/>
      <c r="FM80" s="679"/>
      <c r="FN80" s="679"/>
      <c r="FO80" s="679"/>
      <c r="FP80" s="679"/>
      <c r="FQ80" s="679"/>
      <c r="FR80" s="679"/>
      <c r="FS80" s="679"/>
      <c r="FT80" s="679"/>
      <c r="FU80" s="679"/>
      <c r="FV80" s="679"/>
      <c r="FW80" s="679"/>
      <c r="FX80" s="679"/>
      <c r="FY80" s="679"/>
      <c r="FZ80" s="679"/>
      <c r="GA80" s="679"/>
      <c r="GB80" s="679"/>
      <c r="GC80" s="679"/>
      <c r="GD80" s="679"/>
      <c r="GE80" s="679"/>
      <c r="GF80" s="679"/>
      <c r="GG80" s="679"/>
      <c r="GH80" s="679"/>
      <c r="GI80" s="679"/>
      <c r="GJ80" s="679"/>
      <c r="GK80" s="679"/>
      <c r="GL80" s="679"/>
      <c r="GM80" s="679"/>
      <c r="GN80" s="679"/>
      <c r="GO80" s="679"/>
      <c r="GP80" s="679"/>
      <c r="GQ80" s="679"/>
      <c r="GR80" s="679"/>
      <c r="GS80" s="679"/>
      <c r="GT80" s="679"/>
      <c r="GU80" s="679"/>
      <c r="GV80" s="679"/>
      <c r="GW80" s="679"/>
      <c r="GX80" s="679"/>
      <c r="GY80" s="679"/>
      <c r="GZ80" s="679"/>
      <c r="HA80" s="679"/>
      <c r="HB80" s="679"/>
      <c r="HC80" s="679"/>
      <c r="HD80" s="679"/>
      <c r="HE80" s="679"/>
      <c r="HF80" s="679"/>
      <c r="HG80" s="679"/>
      <c r="HH80" s="679"/>
      <c r="HI80" s="679"/>
      <c r="HJ80" s="679"/>
      <c r="HK80" s="679"/>
      <c r="HL80" s="679"/>
      <c r="HM80" s="679"/>
      <c r="HN80" s="679"/>
      <c r="HO80" s="679"/>
      <c r="HP80" s="679"/>
      <c r="HQ80" s="679"/>
      <c r="HR80" s="679"/>
      <c r="HS80" s="679"/>
      <c r="HT80" s="679"/>
      <c r="HU80" s="679"/>
      <c r="HV80" s="679"/>
      <c r="HW80" s="679"/>
      <c r="HX80" s="679"/>
      <c r="HY80" s="679"/>
      <c r="HZ80" s="679"/>
      <c r="IA80" s="679"/>
      <c r="IB80" s="679"/>
      <c r="IC80" s="679"/>
      <c r="ID80" s="679"/>
      <c r="IE80" s="679"/>
      <c r="IF80" s="679"/>
      <c r="IG80" s="679"/>
      <c r="IH80" s="679"/>
      <c r="II80" s="679"/>
      <c r="IJ80" s="679"/>
      <c r="IK80" s="679"/>
      <c r="IL80" s="679"/>
      <c r="IM80" s="679"/>
      <c r="IN80" s="679"/>
      <c r="IO80" s="679"/>
      <c r="IP80" s="679"/>
      <c r="IQ80" s="679"/>
      <c r="IR80" s="679"/>
      <c r="IS80" s="679"/>
      <c r="IT80" s="696"/>
      <c r="IU80" s="679"/>
    </row>
    <row r="81" spans="1:255" ht="22.5" x14ac:dyDescent="0.25">
      <c r="A81" s="134" t="s">
        <v>271</v>
      </c>
      <c r="B81" s="71" t="str">
        <f>'Org ab 10 TEW'!C81</f>
        <v>Sicherheit und Ordnung</v>
      </c>
      <c r="C81" s="71" t="str">
        <f>'Org ab 10 TEW'!D81</f>
        <v xml:space="preserve">Schiedsstellen </v>
      </c>
      <c r="D81" s="670"/>
      <c r="E81" s="678"/>
      <c r="F81" s="679"/>
      <c r="G81" s="679"/>
      <c r="H81" s="679"/>
      <c r="I81" s="679"/>
      <c r="J81" s="679"/>
      <c r="K81" s="679"/>
      <c r="L81" s="679"/>
      <c r="M81" s="679"/>
      <c r="N81" s="679"/>
      <c r="O81" s="679"/>
      <c r="P81" s="679"/>
      <c r="Q81" s="679"/>
      <c r="R81" s="679"/>
      <c r="S81" s="679"/>
      <c r="T81" s="679"/>
      <c r="U81" s="679"/>
      <c r="V81" s="679"/>
      <c r="W81" s="679"/>
      <c r="X81" s="679"/>
      <c r="Y81" s="679"/>
      <c r="Z81" s="679"/>
      <c r="AA81" s="679"/>
      <c r="AB81" s="679"/>
      <c r="AC81" s="679"/>
      <c r="AD81" s="679"/>
      <c r="AE81" s="679"/>
      <c r="AF81" s="679"/>
      <c r="AG81" s="679"/>
      <c r="AH81" s="679"/>
      <c r="AI81" s="679"/>
      <c r="AJ81" s="679"/>
      <c r="AK81" s="679"/>
      <c r="AL81" s="679"/>
      <c r="AM81" s="679"/>
      <c r="AN81" s="679"/>
      <c r="AO81" s="679"/>
      <c r="AP81" s="679"/>
      <c r="AQ81" s="679"/>
      <c r="AR81" s="679"/>
      <c r="AS81" s="679"/>
      <c r="AT81" s="679"/>
      <c r="AU81" s="679"/>
      <c r="AV81" s="679"/>
      <c r="AW81" s="679"/>
      <c r="AX81" s="679"/>
      <c r="AY81" s="679"/>
      <c r="AZ81" s="679"/>
      <c r="BA81" s="679"/>
      <c r="BB81" s="679"/>
      <c r="BC81" s="679"/>
      <c r="BD81" s="679"/>
      <c r="BE81" s="679"/>
      <c r="BF81" s="679"/>
      <c r="BG81" s="679"/>
      <c r="BH81" s="679"/>
      <c r="BI81" s="679"/>
      <c r="BJ81" s="679"/>
      <c r="BK81" s="679"/>
      <c r="BL81" s="679"/>
      <c r="BM81" s="679"/>
      <c r="BN81" s="679"/>
      <c r="BO81" s="679"/>
      <c r="BP81" s="679"/>
      <c r="BQ81" s="679"/>
      <c r="BR81" s="679"/>
      <c r="BS81" s="679"/>
      <c r="BT81" s="679"/>
      <c r="BU81" s="679"/>
      <c r="BV81" s="679"/>
      <c r="BW81" s="679"/>
      <c r="BX81" s="679"/>
      <c r="BY81" s="679"/>
      <c r="BZ81" s="679"/>
      <c r="CA81" s="679"/>
      <c r="CB81" s="679"/>
      <c r="CC81" s="679"/>
      <c r="CD81" s="679"/>
      <c r="CE81" s="679"/>
      <c r="CF81" s="679"/>
      <c r="CG81" s="679"/>
      <c r="CH81" s="679"/>
      <c r="CI81" s="679"/>
      <c r="CJ81" s="679"/>
      <c r="CK81" s="679"/>
      <c r="CL81" s="679"/>
      <c r="CM81" s="679"/>
      <c r="CN81" s="679"/>
      <c r="CO81" s="679"/>
      <c r="CP81" s="679"/>
      <c r="CQ81" s="679"/>
      <c r="CR81" s="679"/>
      <c r="CS81" s="679"/>
      <c r="CT81" s="679"/>
      <c r="CU81" s="679"/>
      <c r="CV81" s="679"/>
      <c r="CW81" s="679"/>
      <c r="CX81" s="679"/>
      <c r="CY81" s="679"/>
      <c r="CZ81" s="679"/>
      <c r="DA81" s="679"/>
      <c r="DB81" s="679"/>
      <c r="DC81" s="679"/>
      <c r="DD81" s="679"/>
      <c r="DE81" s="679"/>
      <c r="DF81" s="679"/>
      <c r="DG81" s="679"/>
      <c r="DH81" s="679"/>
      <c r="DI81" s="679"/>
      <c r="DJ81" s="679"/>
      <c r="DK81" s="679"/>
      <c r="DL81" s="679"/>
      <c r="DM81" s="679"/>
      <c r="DN81" s="679"/>
      <c r="DO81" s="679"/>
      <c r="DP81" s="679"/>
      <c r="DQ81" s="679"/>
      <c r="DR81" s="679"/>
      <c r="DS81" s="679"/>
      <c r="DT81" s="679"/>
      <c r="DU81" s="679"/>
      <c r="DV81" s="679"/>
      <c r="DW81" s="679"/>
      <c r="DX81" s="679"/>
      <c r="DY81" s="679"/>
      <c r="DZ81" s="679"/>
      <c r="EA81" s="679"/>
      <c r="EB81" s="679"/>
      <c r="EC81" s="679"/>
      <c r="ED81" s="679"/>
      <c r="EE81" s="679"/>
      <c r="EF81" s="679"/>
      <c r="EG81" s="679"/>
      <c r="EH81" s="679"/>
      <c r="EI81" s="679"/>
      <c r="EJ81" s="679"/>
      <c r="EK81" s="679"/>
      <c r="EL81" s="679"/>
      <c r="EM81" s="679"/>
      <c r="EN81" s="679"/>
      <c r="EO81" s="679"/>
      <c r="EP81" s="679"/>
      <c r="EQ81" s="679"/>
      <c r="ER81" s="679"/>
      <c r="ES81" s="679"/>
      <c r="ET81" s="679"/>
      <c r="EU81" s="679"/>
      <c r="EV81" s="679"/>
      <c r="EW81" s="679"/>
      <c r="EX81" s="679"/>
      <c r="EY81" s="679"/>
      <c r="EZ81" s="679"/>
      <c r="FA81" s="679"/>
      <c r="FB81" s="679"/>
      <c r="FC81" s="679"/>
      <c r="FD81" s="679"/>
      <c r="FE81" s="679"/>
      <c r="FF81" s="679"/>
      <c r="FG81" s="679"/>
      <c r="FH81" s="679"/>
      <c r="FI81" s="679"/>
      <c r="FJ81" s="679"/>
      <c r="FK81" s="679"/>
      <c r="FL81" s="679"/>
      <c r="FM81" s="679"/>
      <c r="FN81" s="679"/>
      <c r="FO81" s="679"/>
      <c r="FP81" s="679"/>
      <c r="FQ81" s="679"/>
      <c r="FR81" s="679"/>
      <c r="FS81" s="679"/>
      <c r="FT81" s="679"/>
      <c r="FU81" s="679"/>
      <c r="FV81" s="679"/>
      <c r="FW81" s="679"/>
      <c r="FX81" s="679"/>
      <c r="FY81" s="679"/>
      <c r="FZ81" s="679"/>
      <c r="GA81" s="679"/>
      <c r="GB81" s="679"/>
      <c r="GC81" s="679"/>
      <c r="GD81" s="679"/>
      <c r="GE81" s="679"/>
      <c r="GF81" s="679"/>
      <c r="GG81" s="679"/>
      <c r="GH81" s="679"/>
      <c r="GI81" s="679"/>
      <c r="GJ81" s="679"/>
      <c r="GK81" s="679"/>
      <c r="GL81" s="679"/>
      <c r="GM81" s="679"/>
      <c r="GN81" s="679"/>
      <c r="GO81" s="679"/>
      <c r="GP81" s="679"/>
      <c r="GQ81" s="679"/>
      <c r="GR81" s="679"/>
      <c r="GS81" s="679"/>
      <c r="GT81" s="679"/>
      <c r="GU81" s="679"/>
      <c r="GV81" s="679"/>
      <c r="GW81" s="679"/>
      <c r="GX81" s="679"/>
      <c r="GY81" s="679"/>
      <c r="GZ81" s="679"/>
      <c r="HA81" s="679"/>
      <c r="HB81" s="679"/>
      <c r="HC81" s="679"/>
      <c r="HD81" s="679"/>
      <c r="HE81" s="679"/>
      <c r="HF81" s="679"/>
      <c r="HG81" s="679"/>
      <c r="HH81" s="679"/>
      <c r="HI81" s="679"/>
      <c r="HJ81" s="679"/>
      <c r="HK81" s="679"/>
      <c r="HL81" s="679"/>
      <c r="HM81" s="679"/>
      <c r="HN81" s="679"/>
      <c r="HO81" s="679"/>
      <c r="HP81" s="679"/>
      <c r="HQ81" s="679"/>
      <c r="HR81" s="679"/>
      <c r="HS81" s="679"/>
      <c r="HT81" s="679"/>
      <c r="HU81" s="679"/>
      <c r="HV81" s="679"/>
      <c r="HW81" s="679"/>
      <c r="HX81" s="679"/>
      <c r="HY81" s="679"/>
      <c r="HZ81" s="679"/>
      <c r="IA81" s="679"/>
      <c r="IB81" s="679"/>
      <c r="IC81" s="679"/>
      <c r="ID81" s="679"/>
      <c r="IE81" s="679"/>
      <c r="IF81" s="679"/>
      <c r="IG81" s="679"/>
      <c r="IH81" s="679"/>
      <c r="II81" s="679"/>
      <c r="IJ81" s="679"/>
      <c r="IK81" s="679"/>
      <c r="IL81" s="679"/>
      <c r="IM81" s="679"/>
      <c r="IN81" s="679"/>
      <c r="IO81" s="679"/>
      <c r="IP81" s="679"/>
      <c r="IQ81" s="679"/>
      <c r="IR81" s="679"/>
      <c r="IS81" s="679"/>
      <c r="IT81" s="696"/>
      <c r="IU81" s="679"/>
    </row>
    <row r="82" spans="1:255" ht="56.25" x14ac:dyDescent="0.25">
      <c r="A82" s="134" t="s">
        <v>265</v>
      </c>
      <c r="B82" s="71" t="str">
        <f>'Org ab 10 TEW'!C82</f>
        <v>Sicherheit und Ordnung</v>
      </c>
      <c r="C82" s="71" t="str">
        <f>'Org ab 10 TEW'!D82</f>
        <v>Gewerbeangelegenheiten einschließlich Handwerksangelegenheiten und Sächsisches Ladenöffnungsgesetz</v>
      </c>
      <c r="D82" s="71" t="str">
        <f>'Org ab 10 TEW'!E82</f>
        <v>1,00 VZÄ je 1.900 Gewerbe</v>
      </c>
      <c r="E82" s="395">
        <f t="shared" ref="E82:E84" si="8">SUM(F82:IU82)</f>
        <v>0</v>
      </c>
      <c r="F82" s="414"/>
      <c r="G82" s="414"/>
      <c r="H82" s="414"/>
      <c r="I82" s="414"/>
      <c r="J82" s="414"/>
      <c r="K82" s="414"/>
      <c r="L82" s="414"/>
      <c r="M82" s="414"/>
      <c r="N82" s="414"/>
      <c r="O82" s="414"/>
      <c r="P82" s="414"/>
      <c r="Q82" s="414"/>
      <c r="R82" s="414"/>
      <c r="S82" s="414"/>
      <c r="T82" s="414"/>
      <c r="U82" s="414"/>
      <c r="V82" s="414"/>
      <c r="W82" s="414"/>
      <c r="X82" s="414"/>
      <c r="Y82" s="414"/>
      <c r="Z82" s="414"/>
      <c r="AA82" s="414"/>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8"/>
      <c r="AY82" s="418"/>
      <c r="AZ82" s="418"/>
      <c r="BA82" s="418"/>
      <c r="BB82" s="418"/>
      <c r="BC82" s="418"/>
      <c r="BD82" s="418"/>
      <c r="BE82" s="418"/>
      <c r="BF82" s="418"/>
      <c r="BG82" s="418"/>
      <c r="BH82" s="418"/>
      <c r="BI82" s="418"/>
      <c r="BJ82" s="418"/>
      <c r="BK82" s="418"/>
      <c r="BL82" s="418"/>
      <c r="BM82" s="418"/>
      <c r="BN82" s="418"/>
      <c r="BO82" s="418"/>
      <c r="BP82" s="418"/>
      <c r="BQ82" s="418"/>
      <c r="BR82" s="418"/>
      <c r="BS82" s="418"/>
      <c r="BT82" s="418"/>
      <c r="BU82" s="418"/>
      <c r="BV82" s="418"/>
      <c r="BW82" s="418"/>
      <c r="BX82" s="418"/>
      <c r="BY82" s="418"/>
      <c r="BZ82" s="418"/>
      <c r="CA82" s="418"/>
      <c r="CB82" s="418"/>
      <c r="CC82" s="418"/>
      <c r="CD82" s="418"/>
      <c r="CE82" s="418"/>
      <c r="CF82" s="418"/>
      <c r="CG82" s="418"/>
      <c r="CH82" s="418"/>
      <c r="CI82" s="418"/>
      <c r="CJ82" s="418"/>
      <c r="CK82" s="418"/>
      <c r="CL82" s="418"/>
      <c r="CM82" s="418"/>
      <c r="CN82" s="418"/>
      <c r="CO82" s="418"/>
      <c r="CP82" s="418"/>
      <c r="CQ82" s="418"/>
      <c r="CR82" s="418"/>
      <c r="CS82" s="418"/>
      <c r="CT82" s="418"/>
      <c r="CU82" s="418"/>
      <c r="CV82" s="418"/>
      <c r="CW82" s="418"/>
      <c r="CX82" s="418"/>
      <c r="CY82" s="418"/>
      <c r="CZ82" s="418"/>
      <c r="DA82" s="418"/>
      <c r="DB82" s="418"/>
      <c r="DC82" s="418"/>
      <c r="DD82" s="418"/>
      <c r="DE82" s="418"/>
      <c r="DF82" s="418"/>
      <c r="DG82" s="418"/>
      <c r="DH82" s="418"/>
      <c r="DI82" s="418"/>
      <c r="DJ82" s="418"/>
      <c r="DK82" s="418"/>
      <c r="DL82" s="418"/>
      <c r="DM82" s="418"/>
      <c r="DN82" s="418"/>
      <c r="DO82" s="418"/>
      <c r="DP82" s="418"/>
      <c r="DQ82" s="418"/>
      <c r="DR82" s="418"/>
      <c r="DS82" s="418"/>
      <c r="DT82" s="418"/>
      <c r="DU82" s="418"/>
      <c r="DV82" s="418"/>
      <c r="DW82" s="418"/>
      <c r="DX82" s="418"/>
      <c r="DY82" s="418"/>
      <c r="DZ82" s="418"/>
      <c r="EA82" s="418"/>
      <c r="EB82" s="418"/>
      <c r="EC82" s="418"/>
      <c r="ED82" s="418"/>
      <c r="EE82" s="418"/>
      <c r="EF82" s="418"/>
      <c r="EG82" s="418"/>
      <c r="EH82" s="418"/>
      <c r="EI82" s="418"/>
      <c r="EJ82" s="418"/>
      <c r="EK82" s="418"/>
      <c r="EL82" s="418"/>
      <c r="EM82" s="418"/>
      <c r="EN82" s="418"/>
      <c r="EO82" s="418"/>
      <c r="EP82" s="418"/>
      <c r="EQ82" s="418"/>
      <c r="ER82" s="418"/>
      <c r="ES82" s="418"/>
      <c r="ET82" s="418"/>
      <c r="EU82" s="418"/>
      <c r="EV82" s="418"/>
      <c r="EW82" s="418"/>
      <c r="EX82" s="418"/>
      <c r="EY82" s="418"/>
      <c r="EZ82" s="418"/>
      <c r="FA82" s="418"/>
      <c r="FB82" s="418"/>
      <c r="FC82" s="418"/>
      <c r="FD82" s="418"/>
      <c r="FE82" s="418"/>
      <c r="FF82" s="418"/>
      <c r="FG82" s="418"/>
      <c r="FH82" s="418"/>
      <c r="FI82" s="418"/>
      <c r="FJ82" s="418"/>
      <c r="FK82" s="418"/>
      <c r="FL82" s="418"/>
      <c r="FM82" s="418"/>
      <c r="FN82" s="418"/>
      <c r="FO82" s="418"/>
      <c r="FP82" s="418"/>
      <c r="FQ82" s="418"/>
      <c r="FR82" s="418"/>
      <c r="FS82" s="418"/>
      <c r="FT82" s="418"/>
      <c r="FU82" s="418"/>
      <c r="FV82" s="418"/>
      <c r="FW82" s="418"/>
      <c r="FX82" s="418"/>
      <c r="FY82" s="418"/>
      <c r="FZ82" s="418"/>
      <c r="GA82" s="418"/>
      <c r="GB82" s="418"/>
      <c r="GC82" s="418"/>
      <c r="GD82" s="418"/>
      <c r="GE82" s="418"/>
      <c r="GF82" s="418"/>
      <c r="GG82" s="418"/>
      <c r="GH82" s="418"/>
      <c r="GI82" s="418"/>
      <c r="GJ82" s="418"/>
      <c r="GK82" s="418"/>
      <c r="GL82" s="418"/>
      <c r="GM82" s="418"/>
      <c r="GN82" s="418"/>
      <c r="GO82" s="418"/>
      <c r="GP82" s="418"/>
      <c r="GQ82" s="418"/>
      <c r="GR82" s="418"/>
      <c r="GS82" s="418"/>
      <c r="GT82" s="418"/>
      <c r="GU82" s="418"/>
      <c r="GV82" s="418"/>
      <c r="GW82" s="418"/>
      <c r="GX82" s="418"/>
      <c r="GY82" s="418"/>
      <c r="GZ82" s="418"/>
      <c r="HA82" s="418"/>
      <c r="HB82" s="418"/>
      <c r="HC82" s="418"/>
      <c r="HD82" s="418"/>
      <c r="HE82" s="418"/>
      <c r="HF82" s="418"/>
      <c r="HG82" s="418"/>
      <c r="HH82" s="418"/>
      <c r="HI82" s="418"/>
      <c r="HJ82" s="418"/>
      <c r="HK82" s="418"/>
      <c r="HL82" s="418"/>
      <c r="HM82" s="418"/>
      <c r="HN82" s="418"/>
      <c r="HO82" s="418"/>
      <c r="HP82" s="418"/>
      <c r="HQ82" s="418"/>
      <c r="HR82" s="418"/>
      <c r="HS82" s="418"/>
      <c r="HT82" s="418"/>
      <c r="HU82" s="418"/>
      <c r="HV82" s="418"/>
      <c r="HW82" s="418"/>
      <c r="HX82" s="418"/>
      <c r="HY82" s="418"/>
      <c r="HZ82" s="418"/>
      <c r="IA82" s="418"/>
      <c r="IB82" s="418"/>
      <c r="IC82" s="418"/>
      <c r="ID82" s="418"/>
      <c r="IE82" s="418"/>
      <c r="IF82" s="418"/>
      <c r="IG82" s="418"/>
      <c r="IH82" s="418"/>
      <c r="II82" s="418"/>
      <c r="IJ82" s="418"/>
      <c r="IK82" s="418"/>
      <c r="IL82" s="418"/>
      <c r="IM82" s="418"/>
      <c r="IN82" s="418"/>
      <c r="IO82" s="418"/>
      <c r="IP82" s="418"/>
      <c r="IQ82" s="418"/>
      <c r="IR82" s="418"/>
      <c r="IS82" s="418"/>
      <c r="IT82" s="453"/>
      <c r="IU82" s="402"/>
    </row>
    <row r="83" spans="1:255" ht="22.5" x14ac:dyDescent="0.25">
      <c r="A83" s="134" t="s">
        <v>273</v>
      </c>
      <c r="B83" s="71" t="str">
        <f>'Org ab 10 TEW'!C83</f>
        <v>Sicherheit und Ordnung</v>
      </c>
      <c r="C83" s="71" t="str">
        <f>'Org ab 10 TEW'!D83</f>
        <v xml:space="preserve">Friedhofswesen </v>
      </c>
      <c r="D83" s="71" t="str">
        <f>'Org ab 10 TEW'!E83</f>
        <v>1,00 VZÄ je 170 Bestattungen</v>
      </c>
      <c r="E83" s="395">
        <f t="shared" si="8"/>
        <v>0</v>
      </c>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402"/>
      <c r="AM83" s="402"/>
      <c r="AN83" s="402"/>
      <c r="AO83" s="402"/>
      <c r="AP83" s="402"/>
      <c r="AQ83" s="402"/>
      <c r="AR83" s="402"/>
      <c r="AS83" s="402"/>
      <c r="AT83" s="402"/>
      <c r="AU83" s="402"/>
      <c r="AV83" s="402"/>
      <c r="AW83" s="402"/>
      <c r="AX83" s="402"/>
      <c r="AY83" s="402"/>
      <c r="AZ83" s="402"/>
      <c r="BA83" s="402"/>
      <c r="BB83" s="402"/>
      <c r="BC83" s="402"/>
      <c r="BD83" s="402"/>
      <c r="BE83" s="402"/>
      <c r="BF83" s="402"/>
      <c r="BG83" s="402"/>
      <c r="BH83" s="402"/>
      <c r="BI83" s="402"/>
      <c r="BJ83" s="402"/>
      <c r="BK83" s="402"/>
      <c r="BL83" s="402"/>
      <c r="BM83" s="402"/>
      <c r="BN83" s="402"/>
      <c r="BO83" s="402"/>
      <c r="BP83" s="402"/>
      <c r="BQ83" s="402"/>
      <c r="BR83" s="402"/>
      <c r="BS83" s="402"/>
      <c r="BT83" s="402"/>
      <c r="BU83" s="402"/>
      <c r="BV83" s="402"/>
      <c r="BW83" s="402"/>
      <c r="BX83" s="402"/>
      <c r="BY83" s="402"/>
      <c r="BZ83" s="402"/>
      <c r="CA83" s="402"/>
      <c r="CB83" s="402"/>
      <c r="CC83" s="402"/>
      <c r="CD83" s="402"/>
      <c r="CE83" s="402"/>
      <c r="CF83" s="402"/>
      <c r="CG83" s="402"/>
      <c r="CH83" s="402"/>
      <c r="CI83" s="402"/>
      <c r="CJ83" s="402"/>
      <c r="CK83" s="402"/>
      <c r="CL83" s="402"/>
      <c r="CM83" s="402"/>
      <c r="CN83" s="402"/>
      <c r="CO83" s="402"/>
      <c r="CP83" s="402"/>
      <c r="CQ83" s="402"/>
      <c r="CR83" s="402"/>
      <c r="CS83" s="402"/>
      <c r="CT83" s="402"/>
      <c r="CU83" s="402"/>
      <c r="CV83" s="402"/>
      <c r="CW83" s="402"/>
      <c r="CX83" s="402"/>
      <c r="CY83" s="402"/>
      <c r="CZ83" s="402"/>
      <c r="DA83" s="402"/>
      <c r="DB83" s="402"/>
      <c r="DC83" s="402"/>
      <c r="DD83" s="402"/>
      <c r="DE83" s="402"/>
      <c r="DF83" s="402"/>
      <c r="DG83" s="402"/>
      <c r="DH83" s="402"/>
      <c r="DI83" s="402"/>
      <c r="DJ83" s="402"/>
      <c r="DK83" s="402"/>
      <c r="DL83" s="402"/>
      <c r="DM83" s="402"/>
      <c r="DN83" s="402"/>
      <c r="DO83" s="402"/>
      <c r="DP83" s="402"/>
      <c r="DQ83" s="402"/>
      <c r="DR83" s="402"/>
      <c r="DS83" s="402"/>
      <c r="DT83" s="402"/>
      <c r="DU83" s="402"/>
      <c r="DV83" s="402"/>
      <c r="DW83" s="402"/>
      <c r="DX83" s="402"/>
      <c r="DY83" s="402"/>
      <c r="DZ83" s="402"/>
      <c r="EA83" s="402"/>
      <c r="EB83" s="402"/>
      <c r="EC83" s="402"/>
      <c r="ED83" s="402"/>
      <c r="EE83" s="402"/>
      <c r="EF83" s="402"/>
      <c r="EG83" s="402"/>
      <c r="EH83" s="402"/>
      <c r="EI83" s="402"/>
      <c r="EJ83" s="402"/>
      <c r="EK83" s="402"/>
      <c r="EL83" s="402"/>
      <c r="EM83" s="402"/>
      <c r="EN83" s="402"/>
      <c r="EO83" s="402"/>
      <c r="EP83" s="402"/>
      <c r="EQ83" s="402"/>
      <c r="ER83" s="402"/>
      <c r="ES83" s="402"/>
      <c r="ET83" s="402"/>
      <c r="EU83" s="402"/>
      <c r="EV83" s="402"/>
      <c r="EW83" s="402"/>
      <c r="EX83" s="402"/>
      <c r="EY83" s="402"/>
      <c r="EZ83" s="402"/>
      <c r="FA83" s="402"/>
      <c r="FB83" s="402"/>
      <c r="FC83" s="402"/>
      <c r="FD83" s="402"/>
      <c r="FE83" s="402"/>
      <c r="FF83" s="402"/>
      <c r="FG83" s="402"/>
      <c r="FH83" s="402"/>
      <c r="FI83" s="402"/>
      <c r="FJ83" s="402"/>
      <c r="FK83" s="402"/>
      <c r="FL83" s="402"/>
      <c r="FM83" s="402"/>
      <c r="FN83" s="402"/>
      <c r="FO83" s="402"/>
      <c r="FP83" s="402"/>
      <c r="FQ83" s="402"/>
      <c r="FR83" s="402"/>
      <c r="FS83" s="402"/>
      <c r="FT83" s="402"/>
      <c r="FU83" s="402"/>
      <c r="FV83" s="402"/>
      <c r="FW83" s="402"/>
      <c r="FX83" s="402"/>
      <c r="FY83" s="402"/>
      <c r="FZ83" s="402"/>
      <c r="GA83" s="402"/>
      <c r="GB83" s="402"/>
      <c r="GC83" s="402"/>
      <c r="GD83" s="402"/>
      <c r="GE83" s="402"/>
      <c r="GF83" s="402"/>
      <c r="GG83" s="402"/>
      <c r="GH83" s="402"/>
      <c r="GI83" s="402"/>
      <c r="GJ83" s="402"/>
      <c r="GK83" s="402"/>
      <c r="GL83" s="402"/>
      <c r="GM83" s="402"/>
      <c r="GN83" s="402"/>
      <c r="GO83" s="402"/>
      <c r="GP83" s="402"/>
      <c r="GQ83" s="402"/>
      <c r="GR83" s="402"/>
      <c r="GS83" s="402"/>
      <c r="GT83" s="402"/>
      <c r="GU83" s="402"/>
      <c r="GV83" s="402"/>
      <c r="GW83" s="402"/>
      <c r="GX83" s="402"/>
      <c r="GY83" s="402"/>
      <c r="GZ83" s="402"/>
      <c r="HA83" s="402"/>
      <c r="HB83" s="402"/>
      <c r="HC83" s="402"/>
      <c r="HD83" s="402"/>
      <c r="HE83" s="402"/>
      <c r="HF83" s="402"/>
      <c r="HG83" s="402"/>
      <c r="HH83" s="402"/>
      <c r="HI83" s="402"/>
      <c r="HJ83" s="402"/>
      <c r="HK83" s="402"/>
      <c r="HL83" s="402"/>
      <c r="HM83" s="402"/>
      <c r="HN83" s="402"/>
      <c r="HO83" s="402"/>
      <c r="HP83" s="402"/>
      <c r="HQ83" s="402"/>
      <c r="HR83" s="402"/>
      <c r="HS83" s="402"/>
      <c r="HT83" s="402"/>
      <c r="HU83" s="402"/>
      <c r="HV83" s="402"/>
      <c r="HW83" s="402"/>
      <c r="HX83" s="402"/>
      <c r="HY83" s="402"/>
      <c r="HZ83" s="402"/>
      <c r="IA83" s="402"/>
      <c r="IB83" s="402"/>
      <c r="IC83" s="402"/>
      <c r="ID83" s="402"/>
      <c r="IE83" s="402"/>
      <c r="IF83" s="402"/>
      <c r="IG83" s="402"/>
      <c r="IH83" s="402"/>
      <c r="II83" s="402"/>
      <c r="IJ83" s="402"/>
      <c r="IK83" s="402"/>
      <c r="IL83" s="402"/>
      <c r="IM83" s="402"/>
      <c r="IN83" s="402"/>
      <c r="IO83" s="402"/>
      <c r="IP83" s="402"/>
      <c r="IQ83" s="402"/>
      <c r="IR83" s="402"/>
      <c r="IS83" s="402"/>
      <c r="IT83" s="445"/>
      <c r="IU83" s="402"/>
    </row>
    <row r="84" spans="1:255" ht="22.5" x14ac:dyDescent="0.25">
      <c r="A84" s="108" t="s">
        <v>274</v>
      </c>
      <c r="B84" s="71" t="str">
        <f>'Org ab 10 TEW'!C84</f>
        <v>Sicherheit und Ordnung</v>
      </c>
      <c r="C84" s="71" t="str">
        <f>'Org ab 10 TEW'!D84</f>
        <v>Friedhofswesen, weitere Leistungen</v>
      </c>
      <c r="D84" s="71" t="str">
        <f>'Org ab 10 TEW'!E84</f>
        <v>keine Bemessung</v>
      </c>
      <c r="E84" s="395">
        <f t="shared" si="8"/>
        <v>0</v>
      </c>
      <c r="F84" s="409"/>
      <c r="G84" s="409"/>
      <c r="H84" s="409"/>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09"/>
      <c r="AY84" s="409"/>
      <c r="AZ84" s="409"/>
      <c r="BA84" s="409"/>
      <c r="BB84" s="409"/>
      <c r="BC84" s="409"/>
      <c r="BD84" s="409"/>
      <c r="BE84" s="409"/>
      <c r="BF84" s="409"/>
      <c r="BG84" s="409"/>
      <c r="BH84" s="409"/>
      <c r="BI84" s="409"/>
      <c r="BJ84" s="409"/>
      <c r="BK84" s="409"/>
      <c r="BL84" s="409"/>
      <c r="BM84" s="409"/>
      <c r="BN84" s="409"/>
      <c r="BO84" s="409"/>
      <c r="BP84" s="409"/>
      <c r="BQ84" s="409"/>
      <c r="BR84" s="409"/>
      <c r="BS84" s="409"/>
      <c r="BT84" s="409"/>
      <c r="BU84" s="409"/>
      <c r="BV84" s="409"/>
      <c r="BW84" s="409"/>
      <c r="BX84" s="409"/>
      <c r="BY84" s="409"/>
      <c r="BZ84" s="409"/>
      <c r="CA84" s="409"/>
      <c r="CB84" s="409"/>
      <c r="CC84" s="409"/>
      <c r="CD84" s="409"/>
      <c r="CE84" s="409"/>
      <c r="CF84" s="409"/>
      <c r="CG84" s="409"/>
      <c r="CH84" s="409"/>
      <c r="CI84" s="409"/>
      <c r="CJ84" s="409"/>
      <c r="CK84" s="409"/>
      <c r="CL84" s="409"/>
      <c r="CM84" s="409"/>
      <c r="CN84" s="409"/>
      <c r="CO84" s="409"/>
      <c r="CP84" s="409"/>
      <c r="CQ84" s="409"/>
      <c r="CR84" s="409"/>
      <c r="CS84" s="409"/>
      <c r="CT84" s="409"/>
      <c r="CU84" s="409"/>
      <c r="CV84" s="409"/>
      <c r="CW84" s="409"/>
      <c r="CX84" s="409"/>
      <c r="CY84" s="409"/>
      <c r="CZ84" s="409"/>
      <c r="DA84" s="409"/>
      <c r="DB84" s="409"/>
      <c r="DC84" s="409"/>
      <c r="DD84" s="409"/>
      <c r="DE84" s="409"/>
      <c r="DF84" s="409"/>
      <c r="DG84" s="409"/>
      <c r="DH84" s="409"/>
      <c r="DI84" s="409"/>
      <c r="DJ84" s="409"/>
      <c r="DK84" s="409"/>
      <c r="DL84" s="409"/>
      <c r="DM84" s="409"/>
      <c r="DN84" s="409"/>
      <c r="DO84" s="409"/>
      <c r="DP84" s="409"/>
      <c r="DQ84" s="409"/>
      <c r="DR84" s="409"/>
      <c r="DS84" s="409"/>
      <c r="DT84" s="409"/>
      <c r="DU84" s="409"/>
      <c r="DV84" s="409"/>
      <c r="DW84" s="409"/>
      <c r="DX84" s="409"/>
      <c r="DY84" s="409"/>
      <c r="DZ84" s="409"/>
      <c r="EA84" s="409"/>
      <c r="EB84" s="409"/>
      <c r="EC84" s="409"/>
      <c r="ED84" s="409"/>
      <c r="EE84" s="409"/>
      <c r="EF84" s="409"/>
      <c r="EG84" s="409"/>
      <c r="EH84" s="409"/>
      <c r="EI84" s="409"/>
      <c r="EJ84" s="409"/>
      <c r="EK84" s="409"/>
      <c r="EL84" s="409"/>
      <c r="EM84" s="409"/>
      <c r="EN84" s="409"/>
      <c r="EO84" s="409"/>
      <c r="EP84" s="409"/>
      <c r="EQ84" s="409"/>
      <c r="ER84" s="409"/>
      <c r="ES84" s="409"/>
      <c r="ET84" s="409"/>
      <c r="EU84" s="409"/>
      <c r="EV84" s="409"/>
      <c r="EW84" s="409"/>
      <c r="EX84" s="409"/>
      <c r="EY84" s="409"/>
      <c r="EZ84" s="409"/>
      <c r="FA84" s="409"/>
      <c r="FB84" s="409"/>
      <c r="FC84" s="409"/>
      <c r="FD84" s="409"/>
      <c r="FE84" s="409"/>
      <c r="FF84" s="409"/>
      <c r="FG84" s="409"/>
      <c r="FH84" s="409"/>
      <c r="FI84" s="409"/>
      <c r="FJ84" s="409"/>
      <c r="FK84" s="409"/>
      <c r="FL84" s="409"/>
      <c r="FM84" s="409"/>
      <c r="FN84" s="409"/>
      <c r="FO84" s="409"/>
      <c r="FP84" s="409"/>
      <c r="FQ84" s="409"/>
      <c r="FR84" s="409"/>
      <c r="FS84" s="409"/>
      <c r="FT84" s="409"/>
      <c r="FU84" s="409"/>
      <c r="FV84" s="409"/>
      <c r="FW84" s="409"/>
      <c r="FX84" s="409"/>
      <c r="FY84" s="409"/>
      <c r="FZ84" s="409"/>
      <c r="GA84" s="409"/>
      <c r="GB84" s="409"/>
      <c r="GC84" s="409"/>
      <c r="GD84" s="409"/>
      <c r="GE84" s="409"/>
      <c r="GF84" s="409"/>
      <c r="GG84" s="409"/>
      <c r="GH84" s="409"/>
      <c r="GI84" s="409"/>
      <c r="GJ84" s="409"/>
      <c r="GK84" s="409"/>
      <c r="GL84" s="409"/>
      <c r="GM84" s="409"/>
      <c r="GN84" s="409"/>
      <c r="GO84" s="409"/>
      <c r="GP84" s="409"/>
      <c r="GQ84" s="409"/>
      <c r="GR84" s="409"/>
      <c r="GS84" s="409"/>
      <c r="GT84" s="409"/>
      <c r="GU84" s="409"/>
      <c r="GV84" s="409"/>
      <c r="GW84" s="409"/>
      <c r="GX84" s="409"/>
      <c r="GY84" s="409"/>
      <c r="GZ84" s="409"/>
      <c r="HA84" s="409"/>
      <c r="HB84" s="409"/>
      <c r="HC84" s="409"/>
      <c r="HD84" s="409"/>
      <c r="HE84" s="409"/>
      <c r="HF84" s="409"/>
      <c r="HG84" s="409"/>
      <c r="HH84" s="409"/>
      <c r="HI84" s="409"/>
      <c r="HJ84" s="409"/>
      <c r="HK84" s="409"/>
      <c r="HL84" s="409"/>
      <c r="HM84" s="409"/>
      <c r="HN84" s="409"/>
      <c r="HO84" s="409"/>
      <c r="HP84" s="409"/>
      <c r="HQ84" s="409"/>
      <c r="HR84" s="409"/>
      <c r="HS84" s="409"/>
      <c r="HT84" s="409"/>
      <c r="HU84" s="409"/>
      <c r="HV84" s="409"/>
      <c r="HW84" s="409"/>
      <c r="HX84" s="409"/>
      <c r="HY84" s="409"/>
      <c r="HZ84" s="409"/>
      <c r="IA84" s="409"/>
      <c r="IB84" s="409"/>
      <c r="IC84" s="409"/>
      <c r="ID84" s="409"/>
      <c r="IE84" s="409"/>
      <c r="IF84" s="409"/>
      <c r="IG84" s="409"/>
      <c r="IH84" s="409"/>
      <c r="II84" s="409"/>
      <c r="IJ84" s="409"/>
      <c r="IK84" s="409"/>
      <c r="IL84" s="409"/>
      <c r="IM84" s="409"/>
      <c r="IN84" s="409"/>
      <c r="IO84" s="409"/>
      <c r="IP84" s="409"/>
      <c r="IQ84" s="409"/>
      <c r="IR84" s="409"/>
      <c r="IS84" s="409"/>
      <c r="IT84" s="455"/>
      <c r="IU84" s="419"/>
    </row>
    <row r="85" spans="1:255" ht="3" customHeight="1" x14ac:dyDescent="0.25">
      <c r="A85" s="92"/>
      <c r="B85" s="93"/>
      <c r="C85" s="93"/>
      <c r="D85" s="93"/>
      <c r="E85" s="406"/>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F85" s="407"/>
      <c r="BG85" s="407"/>
      <c r="BH85" s="407"/>
      <c r="BI85" s="407"/>
      <c r="BJ85" s="407"/>
      <c r="BK85" s="407"/>
      <c r="BL85" s="407"/>
      <c r="BM85" s="407"/>
      <c r="BN85" s="407"/>
      <c r="BO85" s="407"/>
      <c r="BP85" s="407"/>
      <c r="BQ85" s="407"/>
      <c r="BR85" s="407"/>
      <c r="BS85" s="407"/>
      <c r="BT85" s="407"/>
      <c r="BU85" s="407"/>
      <c r="BV85" s="407"/>
      <c r="BW85" s="407"/>
      <c r="BX85" s="407"/>
      <c r="BY85" s="407"/>
      <c r="BZ85" s="407"/>
      <c r="CA85" s="407"/>
      <c r="CB85" s="407"/>
      <c r="CC85" s="407"/>
      <c r="CD85" s="407"/>
      <c r="CE85" s="407"/>
      <c r="CF85" s="407"/>
      <c r="CG85" s="407"/>
      <c r="CH85" s="407"/>
      <c r="CI85" s="407"/>
      <c r="CJ85" s="407"/>
      <c r="CK85" s="407"/>
      <c r="CL85" s="407"/>
      <c r="CM85" s="407"/>
      <c r="CN85" s="407"/>
      <c r="CO85" s="407"/>
      <c r="CP85" s="407"/>
      <c r="CQ85" s="407"/>
      <c r="CR85" s="407"/>
      <c r="CS85" s="407"/>
      <c r="CT85" s="407"/>
      <c r="CU85" s="407"/>
      <c r="CV85" s="407"/>
      <c r="CW85" s="407"/>
      <c r="CX85" s="407"/>
      <c r="CY85" s="407"/>
      <c r="CZ85" s="407"/>
      <c r="DA85" s="407"/>
      <c r="DB85" s="407"/>
      <c r="DC85" s="407"/>
      <c r="DD85" s="407"/>
      <c r="DE85" s="407"/>
      <c r="DF85" s="407"/>
      <c r="DG85" s="407"/>
      <c r="DH85" s="407"/>
      <c r="DI85" s="407"/>
      <c r="DJ85" s="407"/>
      <c r="DK85" s="407"/>
      <c r="DL85" s="407"/>
      <c r="DM85" s="407"/>
      <c r="DN85" s="407"/>
      <c r="DO85" s="407"/>
      <c r="DP85" s="407"/>
      <c r="DQ85" s="407"/>
      <c r="DR85" s="407"/>
      <c r="DS85" s="407"/>
      <c r="DT85" s="407"/>
      <c r="DU85" s="407"/>
      <c r="DV85" s="407"/>
      <c r="DW85" s="407"/>
      <c r="DX85" s="407"/>
      <c r="DY85" s="407"/>
      <c r="DZ85" s="407"/>
      <c r="EA85" s="407"/>
      <c r="EB85" s="407"/>
      <c r="EC85" s="407"/>
      <c r="ED85" s="407"/>
      <c r="EE85" s="407"/>
      <c r="EF85" s="407"/>
      <c r="EG85" s="407"/>
      <c r="EH85" s="407"/>
      <c r="EI85" s="407"/>
      <c r="EJ85" s="407"/>
      <c r="EK85" s="407"/>
      <c r="EL85" s="407"/>
      <c r="EM85" s="407"/>
      <c r="EN85" s="407"/>
      <c r="EO85" s="407"/>
      <c r="EP85" s="407"/>
      <c r="EQ85" s="407"/>
      <c r="ER85" s="407"/>
      <c r="ES85" s="407"/>
      <c r="ET85" s="407"/>
      <c r="EU85" s="407"/>
      <c r="EV85" s="407"/>
      <c r="EW85" s="407"/>
      <c r="EX85" s="407"/>
      <c r="EY85" s="407"/>
      <c r="EZ85" s="407"/>
      <c r="FA85" s="407"/>
      <c r="FB85" s="407"/>
      <c r="FC85" s="407"/>
      <c r="FD85" s="407"/>
      <c r="FE85" s="407"/>
      <c r="FF85" s="407"/>
      <c r="FG85" s="407"/>
      <c r="FH85" s="407"/>
      <c r="FI85" s="407"/>
      <c r="FJ85" s="407"/>
      <c r="FK85" s="407"/>
      <c r="FL85" s="407"/>
      <c r="FM85" s="407"/>
      <c r="FN85" s="407"/>
      <c r="FO85" s="407"/>
      <c r="FP85" s="407"/>
      <c r="FQ85" s="407"/>
      <c r="FR85" s="407"/>
      <c r="FS85" s="407"/>
      <c r="FT85" s="407"/>
      <c r="FU85" s="407"/>
      <c r="FV85" s="407"/>
      <c r="FW85" s="407"/>
      <c r="FX85" s="407"/>
      <c r="FY85" s="407"/>
      <c r="FZ85" s="407"/>
      <c r="GA85" s="407"/>
      <c r="GB85" s="407"/>
      <c r="GC85" s="407"/>
      <c r="GD85" s="407"/>
      <c r="GE85" s="407"/>
      <c r="GF85" s="407"/>
      <c r="GG85" s="407"/>
      <c r="GH85" s="407"/>
      <c r="GI85" s="407"/>
      <c r="GJ85" s="407"/>
      <c r="GK85" s="407"/>
      <c r="GL85" s="407"/>
      <c r="GM85" s="407"/>
      <c r="GN85" s="407"/>
      <c r="GO85" s="407"/>
      <c r="GP85" s="407"/>
      <c r="GQ85" s="407"/>
      <c r="GR85" s="407"/>
      <c r="GS85" s="407"/>
      <c r="GT85" s="407"/>
      <c r="GU85" s="407"/>
      <c r="GV85" s="407"/>
      <c r="GW85" s="407"/>
      <c r="GX85" s="407"/>
      <c r="GY85" s="407"/>
      <c r="GZ85" s="407"/>
      <c r="HA85" s="407"/>
      <c r="HB85" s="407"/>
      <c r="HC85" s="407"/>
      <c r="HD85" s="407"/>
      <c r="HE85" s="407"/>
      <c r="HF85" s="407"/>
      <c r="HG85" s="407"/>
      <c r="HH85" s="407"/>
      <c r="HI85" s="407"/>
      <c r="HJ85" s="407"/>
      <c r="HK85" s="407"/>
      <c r="HL85" s="407"/>
      <c r="HM85" s="407"/>
      <c r="HN85" s="407"/>
      <c r="HO85" s="407"/>
      <c r="HP85" s="407"/>
      <c r="HQ85" s="407"/>
      <c r="HR85" s="407"/>
      <c r="HS85" s="407"/>
      <c r="HT85" s="407"/>
      <c r="HU85" s="407"/>
      <c r="HV85" s="407"/>
      <c r="HW85" s="407"/>
      <c r="HX85" s="407"/>
      <c r="HY85" s="407"/>
      <c r="HZ85" s="407"/>
      <c r="IA85" s="407"/>
      <c r="IB85" s="407"/>
      <c r="IC85" s="407"/>
      <c r="ID85" s="407"/>
      <c r="IE85" s="407"/>
      <c r="IF85" s="407"/>
      <c r="IG85" s="407"/>
      <c r="IH85" s="407"/>
      <c r="II85" s="407"/>
      <c r="IJ85" s="407"/>
      <c r="IK85" s="407"/>
      <c r="IL85" s="407"/>
      <c r="IM85" s="407"/>
      <c r="IN85" s="407"/>
      <c r="IO85" s="407"/>
      <c r="IP85" s="407"/>
      <c r="IQ85" s="407"/>
      <c r="IR85" s="407"/>
      <c r="IS85" s="407"/>
      <c r="IT85" s="407"/>
      <c r="IU85" s="466"/>
    </row>
    <row r="86" spans="1:255" ht="45" x14ac:dyDescent="0.25">
      <c r="A86" s="143" t="s">
        <v>296</v>
      </c>
      <c r="B86" s="71" t="str">
        <f>'Org ab 10 TEW'!C86</f>
        <v>Melde- und Personen-standswesen</v>
      </c>
      <c r="C86" s="71" t="str">
        <f>'Org ab 10 TEW'!D86</f>
        <v xml:space="preserve">Meldeangelegenheiten </v>
      </c>
      <c r="D86" s="71" t="str">
        <f>'Org ab 10 TEW'!E86</f>
        <v>1,00 VZÄ je 2.100 An-, Ab- und Ummeldungen sowie Beantragungen eines Führungszeugnisses</v>
      </c>
      <c r="E86" s="395">
        <f t="shared" ref="E86:E88" si="9">SUM(F86:IU86)</f>
        <v>0</v>
      </c>
      <c r="F86" s="402"/>
      <c r="G86" s="402"/>
      <c r="H86" s="402"/>
      <c r="I86" s="402"/>
      <c r="J86" s="402"/>
      <c r="K86" s="402"/>
      <c r="L86" s="402"/>
      <c r="M86" s="402"/>
      <c r="N86" s="402"/>
      <c r="O86" s="402"/>
      <c r="P86" s="402"/>
      <c r="Q86" s="402"/>
      <c r="R86" s="402"/>
      <c r="S86" s="402"/>
      <c r="T86" s="402"/>
      <c r="U86" s="402"/>
      <c r="V86" s="402"/>
      <c r="W86" s="402"/>
      <c r="X86" s="402"/>
      <c r="Y86" s="402"/>
      <c r="Z86" s="402"/>
      <c r="AA86" s="402"/>
      <c r="AB86" s="402"/>
      <c r="AC86" s="402"/>
      <c r="AD86" s="402"/>
      <c r="AE86" s="402"/>
      <c r="AF86" s="402"/>
      <c r="AG86" s="402"/>
      <c r="AH86" s="402"/>
      <c r="AI86" s="402"/>
      <c r="AJ86" s="402"/>
      <c r="AK86" s="402"/>
      <c r="AL86" s="402"/>
      <c r="AM86" s="402"/>
      <c r="AN86" s="402"/>
      <c r="AO86" s="402"/>
      <c r="AP86" s="402"/>
      <c r="AQ86" s="402"/>
      <c r="AR86" s="402"/>
      <c r="AS86" s="402"/>
      <c r="AT86" s="402"/>
      <c r="AU86" s="402"/>
      <c r="AV86" s="402"/>
      <c r="AW86" s="402"/>
      <c r="AX86" s="402"/>
      <c r="AY86" s="402"/>
      <c r="AZ86" s="402"/>
      <c r="BA86" s="402"/>
      <c r="BB86" s="402"/>
      <c r="BC86" s="402"/>
      <c r="BD86" s="402"/>
      <c r="BE86" s="402"/>
      <c r="BF86" s="402"/>
      <c r="BG86" s="402"/>
      <c r="BH86" s="402"/>
      <c r="BI86" s="402"/>
      <c r="BJ86" s="402"/>
      <c r="BK86" s="402"/>
      <c r="BL86" s="402"/>
      <c r="BM86" s="402"/>
      <c r="BN86" s="402"/>
      <c r="BO86" s="402"/>
      <c r="BP86" s="402"/>
      <c r="BQ86" s="402"/>
      <c r="BR86" s="402"/>
      <c r="BS86" s="402"/>
      <c r="BT86" s="402"/>
      <c r="BU86" s="402"/>
      <c r="BV86" s="402"/>
      <c r="BW86" s="402"/>
      <c r="BX86" s="402"/>
      <c r="BY86" s="402"/>
      <c r="BZ86" s="402"/>
      <c r="CA86" s="402"/>
      <c r="CB86" s="402"/>
      <c r="CC86" s="402"/>
      <c r="CD86" s="402"/>
      <c r="CE86" s="402"/>
      <c r="CF86" s="402"/>
      <c r="CG86" s="402"/>
      <c r="CH86" s="402"/>
      <c r="CI86" s="402"/>
      <c r="CJ86" s="402"/>
      <c r="CK86" s="402"/>
      <c r="CL86" s="402"/>
      <c r="CM86" s="402"/>
      <c r="CN86" s="402"/>
      <c r="CO86" s="402"/>
      <c r="CP86" s="402"/>
      <c r="CQ86" s="402"/>
      <c r="CR86" s="402"/>
      <c r="CS86" s="402"/>
      <c r="CT86" s="402"/>
      <c r="CU86" s="402"/>
      <c r="CV86" s="402"/>
      <c r="CW86" s="402"/>
      <c r="CX86" s="402"/>
      <c r="CY86" s="402"/>
      <c r="CZ86" s="402"/>
      <c r="DA86" s="402"/>
      <c r="DB86" s="402"/>
      <c r="DC86" s="402"/>
      <c r="DD86" s="402"/>
      <c r="DE86" s="402"/>
      <c r="DF86" s="402"/>
      <c r="DG86" s="402"/>
      <c r="DH86" s="402"/>
      <c r="DI86" s="402"/>
      <c r="DJ86" s="402"/>
      <c r="DK86" s="402"/>
      <c r="DL86" s="402"/>
      <c r="DM86" s="402"/>
      <c r="DN86" s="402"/>
      <c r="DO86" s="402"/>
      <c r="DP86" s="402"/>
      <c r="DQ86" s="402"/>
      <c r="DR86" s="402"/>
      <c r="DS86" s="402"/>
      <c r="DT86" s="402"/>
      <c r="DU86" s="402"/>
      <c r="DV86" s="402"/>
      <c r="DW86" s="402"/>
      <c r="DX86" s="402"/>
      <c r="DY86" s="402"/>
      <c r="DZ86" s="402"/>
      <c r="EA86" s="402"/>
      <c r="EB86" s="402"/>
      <c r="EC86" s="402"/>
      <c r="ED86" s="402"/>
      <c r="EE86" s="402"/>
      <c r="EF86" s="402"/>
      <c r="EG86" s="402"/>
      <c r="EH86" s="402"/>
      <c r="EI86" s="402"/>
      <c r="EJ86" s="402"/>
      <c r="EK86" s="402"/>
      <c r="EL86" s="402"/>
      <c r="EM86" s="402"/>
      <c r="EN86" s="402"/>
      <c r="EO86" s="402"/>
      <c r="EP86" s="402"/>
      <c r="EQ86" s="402"/>
      <c r="ER86" s="402"/>
      <c r="ES86" s="402"/>
      <c r="ET86" s="402"/>
      <c r="EU86" s="402"/>
      <c r="EV86" s="402"/>
      <c r="EW86" s="402"/>
      <c r="EX86" s="402"/>
      <c r="EY86" s="402"/>
      <c r="EZ86" s="402"/>
      <c r="FA86" s="402"/>
      <c r="FB86" s="402"/>
      <c r="FC86" s="402"/>
      <c r="FD86" s="402"/>
      <c r="FE86" s="402"/>
      <c r="FF86" s="402"/>
      <c r="FG86" s="402"/>
      <c r="FH86" s="402"/>
      <c r="FI86" s="402"/>
      <c r="FJ86" s="402"/>
      <c r="FK86" s="402"/>
      <c r="FL86" s="402"/>
      <c r="FM86" s="402"/>
      <c r="FN86" s="402"/>
      <c r="FO86" s="402"/>
      <c r="FP86" s="402"/>
      <c r="FQ86" s="402"/>
      <c r="FR86" s="402"/>
      <c r="FS86" s="402"/>
      <c r="FT86" s="402"/>
      <c r="FU86" s="402"/>
      <c r="FV86" s="402"/>
      <c r="FW86" s="402"/>
      <c r="FX86" s="402"/>
      <c r="FY86" s="402"/>
      <c r="FZ86" s="402"/>
      <c r="GA86" s="402"/>
      <c r="GB86" s="402"/>
      <c r="GC86" s="402"/>
      <c r="GD86" s="402"/>
      <c r="GE86" s="402"/>
      <c r="GF86" s="402"/>
      <c r="GG86" s="402"/>
      <c r="GH86" s="402"/>
      <c r="GI86" s="402"/>
      <c r="GJ86" s="402"/>
      <c r="GK86" s="402"/>
      <c r="GL86" s="402"/>
      <c r="GM86" s="402"/>
      <c r="GN86" s="402"/>
      <c r="GO86" s="402"/>
      <c r="GP86" s="402"/>
      <c r="GQ86" s="402"/>
      <c r="GR86" s="402"/>
      <c r="GS86" s="402"/>
      <c r="GT86" s="402"/>
      <c r="GU86" s="402"/>
      <c r="GV86" s="402"/>
      <c r="GW86" s="402"/>
      <c r="GX86" s="402"/>
      <c r="GY86" s="402"/>
      <c r="GZ86" s="402"/>
      <c r="HA86" s="402"/>
      <c r="HB86" s="402"/>
      <c r="HC86" s="402"/>
      <c r="HD86" s="402"/>
      <c r="HE86" s="402"/>
      <c r="HF86" s="402"/>
      <c r="HG86" s="402"/>
      <c r="HH86" s="402"/>
      <c r="HI86" s="402"/>
      <c r="HJ86" s="402"/>
      <c r="HK86" s="402"/>
      <c r="HL86" s="402"/>
      <c r="HM86" s="402"/>
      <c r="HN86" s="402"/>
      <c r="HO86" s="402"/>
      <c r="HP86" s="402"/>
      <c r="HQ86" s="402"/>
      <c r="HR86" s="402"/>
      <c r="HS86" s="402"/>
      <c r="HT86" s="402"/>
      <c r="HU86" s="402"/>
      <c r="HV86" s="402"/>
      <c r="HW86" s="402"/>
      <c r="HX86" s="402"/>
      <c r="HY86" s="402"/>
      <c r="HZ86" s="402"/>
      <c r="IA86" s="402"/>
      <c r="IB86" s="402"/>
      <c r="IC86" s="402"/>
      <c r="ID86" s="402"/>
      <c r="IE86" s="402"/>
      <c r="IF86" s="402"/>
      <c r="IG86" s="402"/>
      <c r="IH86" s="402"/>
      <c r="II86" s="402"/>
      <c r="IJ86" s="402"/>
      <c r="IK86" s="402"/>
      <c r="IL86" s="402"/>
      <c r="IM86" s="402"/>
      <c r="IN86" s="402"/>
      <c r="IO86" s="402"/>
      <c r="IP86" s="402"/>
      <c r="IQ86" s="402"/>
      <c r="IR86" s="402"/>
      <c r="IS86" s="402"/>
      <c r="IT86" s="445"/>
      <c r="IU86" s="402"/>
    </row>
    <row r="87" spans="1:255" ht="33.75" x14ac:dyDescent="0.25">
      <c r="A87" s="119" t="s">
        <v>297</v>
      </c>
      <c r="B87" s="71" t="str">
        <f>'Org ab 10 TEW'!C87</f>
        <v>Melde- und Personen-standswesen</v>
      </c>
      <c r="C87" s="71" t="str">
        <f>'Org ab 10 TEW'!D87</f>
        <v xml:space="preserve">Ausweisangelegenheiten </v>
      </c>
      <c r="D87" s="71" t="str">
        <f>'Org ab 10 TEW'!E87</f>
        <v>1,00 VZÄ je 1.800 beantragte Personalausweise und Reisepässe</v>
      </c>
      <c r="E87" s="395">
        <f t="shared" si="9"/>
        <v>0</v>
      </c>
      <c r="F87" s="402"/>
      <c r="G87" s="402"/>
      <c r="H87" s="402"/>
      <c r="I87" s="402"/>
      <c r="J87" s="402"/>
      <c r="K87" s="402"/>
      <c r="L87" s="402"/>
      <c r="M87" s="402"/>
      <c r="N87" s="402"/>
      <c r="O87" s="402"/>
      <c r="P87" s="402"/>
      <c r="Q87" s="402"/>
      <c r="R87" s="402"/>
      <c r="S87" s="402"/>
      <c r="T87" s="402"/>
      <c r="U87" s="402"/>
      <c r="V87" s="402"/>
      <c r="W87" s="402"/>
      <c r="X87" s="402"/>
      <c r="Y87" s="402"/>
      <c r="Z87" s="402"/>
      <c r="AA87" s="402"/>
      <c r="AB87" s="402"/>
      <c r="AC87" s="402"/>
      <c r="AD87" s="402"/>
      <c r="AE87" s="402"/>
      <c r="AF87" s="402"/>
      <c r="AG87" s="402"/>
      <c r="AH87" s="402"/>
      <c r="AI87" s="402"/>
      <c r="AJ87" s="402"/>
      <c r="AK87" s="402"/>
      <c r="AL87" s="402"/>
      <c r="AM87" s="402"/>
      <c r="AN87" s="402"/>
      <c r="AO87" s="402"/>
      <c r="AP87" s="402"/>
      <c r="AQ87" s="402"/>
      <c r="AR87" s="402"/>
      <c r="AS87" s="402"/>
      <c r="AT87" s="402"/>
      <c r="AU87" s="402"/>
      <c r="AV87" s="402"/>
      <c r="AW87" s="402"/>
      <c r="AX87" s="402"/>
      <c r="AY87" s="402"/>
      <c r="AZ87" s="402"/>
      <c r="BA87" s="402"/>
      <c r="BB87" s="402"/>
      <c r="BC87" s="402"/>
      <c r="BD87" s="402"/>
      <c r="BE87" s="402"/>
      <c r="BF87" s="402"/>
      <c r="BG87" s="402"/>
      <c r="BH87" s="402"/>
      <c r="BI87" s="402"/>
      <c r="BJ87" s="402"/>
      <c r="BK87" s="402"/>
      <c r="BL87" s="402"/>
      <c r="BM87" s="402"/>
      <c r="BN87" s="402"/>
      <c r="BO87" s="402"/>
      <c r="BP87" s="402"/>
      <c r="BQ87" s="402"/>
      <c r="BR87" s="402"/>
      <c r="BS87" s="402"/>
      <c r="BT87" s="402"/>
      <c r="BU87" s="402"/>
      <c r="BV87" s="402"/>
      <c r="BW87" s="402"/>
      <c r="BX87" s="402"/>
      <c r="BY87" s="402"/>
      <c r="BZ87" s="402"/>
      <c r="CA87" s="402"/>
      <c r="CB87" s="402"/>
      <c r="CC87" s="402"/>
      <c r="CD87" s="402"/>
      <c r="CE87" s="402"/>
      <c r="CF87" s="402"/>
      <c r="CG87" s="402"/>
      <c r="CH87" s="402"/>
      <c r="CI87" s="402"/>
      <c r="CJ87" s="402"/>
      <c r="CK87" s="402"/>
      <c r="CL87" s="402"/>
      <c r="CM87" s="402"/>
      <c r="CN87" s="402"/>
      <c r="CO87" s="402"/>
      <c r="CP87" s="402"/>
      <c r="CQ87" s="402"/>
      <c r="CR87" s="402"/>
      <c r="CS87" s="402"/>
      <c r="CT87" s="402"/>
      <c r="CU87" s="402"/>
      <c r="CV87" s="402"/>
      <c r="CW87" s="402"/>
      <c r="CX87" s="402"/>
      <c r="CY87" s="402"/>
      <c r="CZ87" s="402"/>
      <c r="DA87" s="402"/>
      <c r="DB87" s="402"/>
      <c r="DC87" s="402"/>
      <c r="DD87" s="402"/>
      <c r="DE87" s="402"/>
      <c r="DF87" s="402"/>
      <c r="DG87" s="402"/>
      <c r="DH87" s="402"/>
      <c r="DI87" s="402"/>
      <c r="DJ87" s="402"/>
      <c r="DK87" s="402"/>
      <c r="DL87" s="402"/>
      <c r="DM87" s="402"/>
      <c r="DN87" s="402"/>
      <c r="DO87" s="402"/>
      <c r="DP87" s="402"/>
      <c r="DQ87" s="402"/>
      <c r="DR87" s="402"/>
      <c r="DS87" s="402"/>
      <c r="DT87" s="402"/>
      <c r="DU87" s="402"/>
      <c r="DV87" s="402"/>
      <c r="DW87" s="402"/>
      <c r="DX87" s="402"/>
      <c r="DY87" s="402"/>
      <c r="DZ87" s="402"/>
      <c r="EA87" s="402"/>
      <c r="EB87" s="402"/>
      <c r="EC87" s="402"/>
      <c r="ED87" s="402"/>
      <c r="EE87" s="402"/>
      <c r="EF87" s="402"/>
      <c r="EG87" s="402"/>
      <c r="EH87" s="402"/>
      <c r="EI87" s="402"/>
      <c r="EJ87" s="402"/>
      <c r="EK87" s="402"/>
      <c r="EL87" s="402"/>
      <c r="EM87" s="402"/>
      <c r="EN87" s="402"/>
      <c r="EO87" s="402"/>
      <c r="EP87" s="402"/>
      <c r="EQ87" s="402"/>
      <c r="ER87" s="402"/>
      <c r="ES87" s="402"/>
      <c r="ET87" s="402"/>
      <c r="EU87" s="402"/>
      <c r="EV87" s="402"/>
      <c r="EW87" s="402"/>
      <c r="EX87" s="402"/>
      <c r="EY87" s="402"/>
      <c r="EZ87" s="402"/>
      <c r="FA87" s="402"/>
      <c r="FB87" s="402"/>
      <c r="FC87" s="402"/>
      <c r="FD87" s="402"/>
      <c r="FE87" s="402"/>
      <c r="FF87" s="402"/>
      <c r="FG87" s="402"/>
      <c r="FH87" s="402"/>
      <c r="FI87" s="402"/>
      <c r="FJ87" s="402"/>
      <c r="FK87" s="402"/>
      <c r="FL87" s="402"/>
      <c r="FM87" s="402"/>
      <c r="FN87" s="402"/>
      <c r="FO87" s="402"/>
      <c r="FP87" s="402"/>
      <c r="FQ87" s="402"/>
      <c r="FR87" s="402"/>
      <c r="FS87" s="402"/>
      <c r="FT87" s="402"/>
      <c r="FU87" s="402"/>
      <c r="FV87" s="402"/>
      <c r="FW87" s="402"/>
      <c r="FX87" s="402"/>
      <c r="FY87" s="402"/>
      <c r="FZ87" s="402"/>
      <c r="GA87" s="402"/>
      <c r="GB87" s="402"/>
      <c r="GC87" s="402"/>
      <c r="GD87" s="402"/>
      <c r="GE87" s="402"/>
      <c r="GF87" s="402"/>
      <c r="GG87" s="402"/>
      <c r="GH87" s="402"/>
      <c r="GI87" s="402"/>
      <c r="GJ87" s="402"/>
      <c r="GK87" s="402"/>
      <c r="GL87" s="402"/>
      <c r="GM87" s="402"/>
      <c r="GN87" s="402"/>
      <c r="GO87" s="402"/>
      <c r="GP87" s="402"/>
      <c r="GQ87" s="402"/>
      <c r="GR87" s="402"/>
      <c r="GS87" s="402"/>
      <c r="GT87" s="402"/>
      <c r="GU87" s="402"/>
      <c r="GV87" s="402"/>
      <c r="GW87" s="402"/>
      <c r="GX87" s="402"/>
      <c r="GY87" s="402"/>
      <c r="GZ87" s="402"/>
      <c r="HA87" s="402"/>
      <c r="HB87" s="402"/>
      <c r="HC87" s="402"/>
      <c r="HD87" s="402"/>
      <c r="HE87" s="402"/>
      <c r="HF87" s="402"/>
      <c r="HG87" s="402"/>
      <c r="HH87" s="402"/>
      <c r="HI87" s="402"/>
      <c r="HJ87" s="402"/>
      <c r="HK87" s="402"/>
      <c r="HL87" s="402"/>
      <c r="HM87" s="402"/>
      <c r="HN87" s="402"/>
      <c r="HO87" s="402"/>
      <c r="HP87" s="402"/>
      <c r="HQ87" s="402"/>
      <c r="HR87" s="402"/>
      <c r="HS87" s="402"/>
      <c r="HT87" s="402"/>
      <c r="HU87" s="402"/>
      <c r="HV87" s="402"/>
      <c r="HW87" s="402"/>
      <c r="HX87" s="402"/>
      <c r="HY87" s="402"/>
      <c r="HZ87" s="402"/>
      <c r="IA87" s="402"/>
      <c r="IB87" s="402"/>
      <c r="IC87" s="402"/>
      <c r="ID87" s="402"/>
      <c r="IE87" s="402"/>
      <c r="IF87" s="402"/>
      <c r="IG87" s="402"/>
      <c r="IH87" s="402"/>
      <c r="II87" s="402"/>
      <c r="IJ87" s="402"/>
      <c r="IK87" s="402"/>
      <c r="IL87" s="402"/>
      <c r="IM87" s="402"/>
      <c r="IN87" s="402"/>
      <c r="IO87" s="402"/>
      <c r="IP87" s="402"/>
      <c r="IQ87" s="402"/>
      <c r="IR87" s="402"/>
      <c r="IS87" s="402"/>
      <c r="IT87" s="445"/>
      <c r="IU87" s="402"/>
    </row>
    <row r="88" spans="1:255" ht="22.5" x14ac:dyDescent="0.25">
      <c r="A88" s="119" t="s">
        <v>298</v>
      </c>
      <c r="B88" s="71" t="str">
        <f>'Org ab 10 TEW'!C88</f>
        <v>Melde- und Personen-standswesen</v>
      </c>
      <c r="C88" s="71" t="str">
        <f>'Org ab 10 TEW'!D88</f>
        <v>Standesamt/Personenstand</v>
      </c>
      <c r="D88" s="71" t="str">
        <f>'Org ab 10 TEW'!E88</f>
        <v>0,10 VZÄ je 1.500 Einwohner des Standesamtsbezirks</v>
      </c>
      <c r="E88" s="395">
        <f t="shared" si="9"/>
        <v>0</v>
      </c>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2"/>
      <c r="AW88" s="402"/>
      <c r="AX88" s="402"/>
      <c r="AY88" s="402"/>
      <c r="AZ88" s="402"/>
      <c r="BA88" s="402"/>
      <c r="BB88" s="402"/>
      <c r="BC88" s="402"/>
      <c r="BD88" s="402"/>
      <c r="BE88" s="402"/>
      <c r="BF88" s="402"/>
      <c r="BG88" s="402"/>
      <c r="BH88" s="402"/>
      <c r="BI88" s="402"/>
      <c r="BJ88" s="402"/>
      <c r="BK88" s="402"/>
      <c r="BL88" s="402"/>
      <c r="BM88" s="402"/>
      <c r="BN88" s="402"/>
      <c r="BO88" s="402"/>
      <c r="BP88" s="402"/>
      <c r="BQ88" s="402"/>
      <c r="BR88" s="402"/>
      <c r="BS88" s="402"/>
      <c r="BT88" s="402"/>
      <c r="BU88" s="402"/>
      <c r="BV88" s="402"/>
      <c r="BW88" s="402"/>
      <c r="BX88" s="402"/>
      <c r="BY88" s="402"/>
      <c r="BZ88" s="402"/>
      <c r="CA88" s="402"/>
      <c r="CB88" s="402"/>
      <c r="CC88" s="402"/>
      <c r="CD88" s="402"/>
      <c r="CE88" s="402"/>
      <c r="CF88" s="402"/>
      <c r="CG88" s="402"/>
      <c r="CH88" s="402"/>
      <c r="CI88" s="402"/>
      <c r="CJ88" s="402"/>
      <c r="CK88" s="402"/>
      <c r="CL88" s="402"/>
      <c r="CM88" s="402"/>
      <c r="CN88" s="402"/>
      <c r="CO88" s="402"/>
      <c r="CP88" s="402"/>
      <c r="CQ88" s="402"/>
      <c r="CR88" s="402"/>
      <c r="CS88" s="402"/>
      <c r="CT88" s="402"/>
      <c r="CU88" s="402"/>
      <c r="CV88" s="402"/>
      <c r="CW88" s="402"/>
      <c r="CX88" s="402"/>
      <c r="CY88" s="402"/>
      <c r="CZ88" s="402"/>
      <c r="DA88" s="402"/>
      <c r="DB88" s="402"/>
      <c r="DC88" s="402"/>
      <c r="DD88" s="402"/>
      <c r="DE88" s="402"/>
      <c r="DF88" s="402"/>
      <c r="DG88" s="402"/>
      <c r="DH88" s="402"/>
      <c r="DI88" s="402"/>
      <c r="DJ88" s="402"/>
      <c r="DK88" s="402"/>
      <c r="DL88" s="402"/>
      <c r="DM88" s="402"/>
      <c r="DN88" s="402"/>
      <c r="DO88" s="402"/>
      <c r="DP88" s="402"/>
      <c r="DQ88" s="402"/>
      <c r="DR88" s="402"/>
      <c r="DS88" s="402"/>
      <c r="DT88" s="402"/>
      <c r="DU88" s="402"/>
      <c r="DV88" s="402"/>
      <c r="DW88" s="402"/>
      <c r="DX88" s="402"/>
      <c r="DY88" s="402"/>
      <c r="DZ88" s="402"/>
      <c r="EA88" s="402"/>
      <c r="EB88" s="402"/>
      <c r="EC88" s="402"/>
      <c r="ED88" s="402"/>
      <c r="EE88" s="402"/>
      <c r="EF88" s="402"/>
      <c r="EG88" s="402"/>
      <c r="EH88" s="402"/>
      <c r="EI88" s="402"/>
      <c r="EJ88" s="402"/>
      <c r="EK88" s="402"/>
      <c r="EL88" s="402"/>
      <c r="EM88" s="402"/>
      <c r="EN88" s="402"/>
      <c r="EO88" s="402"/>
      <c r="EP88" s="402"/>
      <c r="EQ88" s="402"/>
      <c r="ER88" s="402"/>
      <c r="ES88" s="402"/>
      <c r="ET88" s="402"/>
      <c r="EU88" s="402"/>
      <c r="EV88" s="402"/>
      <c r="EW88" s="402"/>
      <c r="EX88" s="402"/>
      <c r="EY88" s="402"/>
      <c r="EZ88" s="402"/>
      <c r="FA88" s="402"/>
      <c r="FB88" s="402"/>
      <c r="FC88" s="402"/>
      <c r="FD88" s="402"/>
      <c r="FE88" s="402"/>
      <c r="FF88" s="402"/>
      <c r="FG88" s="402"/>
      <c r="FH88" s="402"/>
      <c r="FI88" s="402"/>
      <c r="FJ88" s="402"/>
      <c r="FK88" s="402"/>
      <c r="FL88" s="402"/>
      <c r="FM88" s="402"/>
      <c r="FN88" s="402"/>
      <c r="FO88" s="402"/>
      <c r="FP88" s="402"/>
      <c r="FQ88" s="402"/>
      <c r="FR88" s="402"/>
      <c r="FS88" s="402"/>
      <c r="FT88" s="402"/>
      <c r="FU88" s="402"/>
      <c r="FV88" s="402"/>
      <c r="FW88" s="402"/>
      <c r="FX88" s="402"/>
      <c r="FY88" s="402"/>
      <c r="FZ88" s="402"/>
      <c r="GA88" s="402"/>
      <c r="GB88" s="402"/>
      <c r="GC88" s="402"/>
      <c r="GD88" s="402"/>
      <c r="GE88" s="402"/>
      <c r="GF88" s="402"/>
      <c r="GG88" s="402"/>
      <c r="GH88" s="402"/>
      <c r="GI88" s="402"/>
      <c r="GJ88" s="402"/>
      <c r="GK88" s="402"/>
      <c r="GL88" s="402"/>
      <c r="GM88" s="402"/>
      <c r="GN88" s="402"/>
      <c r="GO88" s="402"/>
      <c r="GP88" s="402"/>
      <c r="GQ88" s="402"/>
      <c r="GR88" s="402"/>
      <c r="GS88" s="402"/>
      <c r="GT88" s="402"/>
      <c r="GU88" s="402"/>
      <c r="GV88" s="402"/>
      <c r="GW88" s="402"/>
      <c r="GX88" s="402"/>
      <c r="GY88" s="402"/>
      <c r="GZ88" s="402"/>
      <c r="HA88" s="402"/>
      <c r="HB88" s="402"/>
      <c r="HC88" s="402"/>
      <c r="HD88" s="402"/>
      <c r="HE88" s="402"/>
      <c r="HF88" s="402"/>
      <c r="HG88" s="402"/>
      <c r="HH88" s="402"/>
      <c r="HI88" s="402"/>
      <c r="HJ88" s="402"/>
      <c r="HK88" s="402"/>
      <c r="HL88" s="402"/>
      <c r="HM88" s="402"/>
      <c r="HN88" s="402"/>
      <c r="HO88" s="402"/>
      <c r="HP88" s="402"/>
      <c r="HQ88" s="402"/>
      <c r="HR88" s="402"/>
      <c r="HS88" s="402"/>
      <c r="HT88" s="402"/>
      <c r="HU88" s="402"/>
      <c r="HV88" s="402"/>
      <c r="HW88" s="402"/>
      <c r="HX88" s="402"/>
      <c r="HY88" s="402"/>
      <c r="HZ88" s="402"/>
      <c r="IA88" s="402"/>
      <c r="IB88" s="402"/>
      <c r="IC88" s="402"/>
      <c r="ID88" s="402"/>
      <c r="IE88" s="402"/>
      <c r="IF88" s="402"/>
      <c r="IG88" s="402"/>
      <c r="IH88" s="402"/>
      <c r="II88" s="402"/>
      <c r="IJ88" s="402"/>
      <c r="IK88" s="402"/>
      <c r="IL88" s="402"/>
      <c r="IM88" s="402"/>
      <c r="IN88" s="402"/>
      <c r="IO88" s="402"/>
      <c r="IP88" s="402"/>
      <c r="IQ88" s="402"/>
      <c r="IR88" s="402"/>
      <c r="IS88" s="402"/>
      <c r="IT88" s="445"/>
      <c r="IU88" s="402"/>
    </row>
    <row r="89" spans="1:255" ht="3" customHeight="1" x14ac:dyDescent="0.25">
      <c r="A89" s="93"/>
      <c r="B89" s="93"/>
      <c r="C89" s="93"/>
      <c r="D89" s="93"/>
      <c r="E89" s="406"/>
      <c r="F89" s="407"/>
      <c r="G89" s="407"/>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c r="BP89" s="407"/>
      <c r="BQ89" s="407"/>
      <c r="BR89" s="407"/>
      <c r="BS89" s="407"/>
      <c r="BT89" s="407"/>
      <c r="BU89" s="407"/>
      <c r="BV89" s="407"/>
      <c r="BW89" s="407"/>
      <c r="BX89" s="407"/>
      <c r="BY89" s="407"/>
      <c r="BZ89" s="407"/>
      <c r="CA89" s="407"/>
      <c r="CB89" s="407"/>
      <c r="CC89" s="407"/>
      <c r="CD89" s="407"/>
      <c r="CE89" s="407"/>
      <c r="CF89" s="407"/>
      <c r="CG89" s="407"/>
      <c r="CH89" s="407"/>
      <c r="CI89" s="407"/>
      <c r="CJ89" s="407"/>
      <c r="CK89" s="407"/>
      <c r="CL89" s="407"/>
      <c r="CM89" s="407"/>
      <c r="CN89" s="407"/>
      <c r="CO89" s="407"/>
      <c r="CP89" s="407"/>
      <c r="CQ89" s="407"/>
      <c r="CR89" s="407"/>
      <c r="CS89" s="407"/>
      <c r="CT89" s="407"/>
      <c r="CU89" s="407"/>
      <c r="CV89" s="407"/>
      <c r="CW89" s="407"/>
      <c r="CX89" s="407"/>
      <c r="CY89" s="407"/>
      <c r="CZ89" s="407"/>
      <c r="DA89" s="407"/>
      <c r="DB89" s="407"/>
      <c r="DC89" s="407"/>
      <c r="DD89" s="407"/>
      <c r="DE89" s="407"/>
      <c r="DF89" s="407"/>
      <c r="DG89" s="407"/>
      <c r="DH89" s="407"/>
      <c r="DI89" s="407"/>
      <c r="DJ89" s="407"/>
      <c r="DK89" s="407"/>
      <c r="DL89" s="407"/>
      <c r="DM89" s="407"/>
      <c r="DN89" s="407"/>
      <c r="DO89" s="407"/>
      <c r="DP89" s="407"/>
      <c r="DQ89" s="407"/>
      <c r="DR89" s="407"/>
      <c r="DS89" s="407"/>
      <c r="DT89" s="407"/>
      <c r="DU89" s="407"/>
      <c r="DV89" s="407"/>
      <c r="DW89" s="407"/>
      <c r="DX89" s="407"/>
      <c r="DY89" s="407"/>
      <c r="DZ89" s="407"/>
      <c r="EA89" s="407"/>
      <c r="EB89" s="407"/>
      <c r="EC89" s="407"/>
      <c r="ED89" s="407"/>
      <c r="EE89" s="407"/>
      <c r="EF89" s="407"/>
      <c r="EG89" s="407"/>
      <c r="EH89" s="407"/>
      <c r="EI89" s="407"/>
      <c r="EJ89" s="407"/>
      <c r="EK89" s="407"/>
      <c r="EL89" s="407"/>
      <c r="EM89" s="407"/>
      <c r="EN89" s="407"/>
      <c r="EO89" s="407"/>
      <c r="EP89" s="407"/>
      <c r="EQ89" s="407"/>
      <c r="ER89" s="407"/>
      <c r="ES89" s="407"/>
      <c r="ET89" s="407"/>
      <c r="EU89" s="407"/>
      <c r="EV89" s="407"/>
      <c r="EW89" s="407"/>
      <c r="EX89" s="407"/>
      <c r="EY89" s="407"/>
      <c r="EZ89" s="407"/>
      <c r="FA89" s="407"/>
      <c r="FB89" s="407"/>
      <c r="FC89" s="407"/>
      <c r="FD89" s="407"/>
      <c r="FE89" s="407"/>
      <c r="FF89" s="407"/>
      <c r="FG89" s="407"/>
      <c r="FH89" s="407"/>
      <c r="FI89" s="407"/>
      <c r="FJ89" s="407"/>
      <c r="FK89" s="407"/>
      <c r="FL89" s="407"/>
      <c r="FM89" s="407"/>
      <c r="FN89" s="407"/>
      <c r="FO89" s="407"/>
      <c r="FP89" s="407"/>
      <c r="FQ89" s="407"/>
      <c r="FR89" s="407"/>
      <c r="FS89" s="407"/>
      <c r="FT89" s="407"/>
      <c r="FU89" s="407"/>
      <c r="FV89" s="407"/>
      <c r="FW89" s="407"/>
      <c r="FX89" s="407"/>
      <c r="FY89" s="407"/>
      <c r="FZ89" s="407"/>
      <c r="GA89" s="407"/>
      <c r="GB89" s="407"/>
      <c r="GC89" s="407"/>
      <c r="GD89" s="407"/>
      <c r="GE89" s="407"/>
      <c r="GF89" s="407"/>
      <c r="GG89" s="407"/>
      <c r="GH89" s="407"/>
      <c r="GI89" s="407"/>
      <c r="GJ89" s="407"/>
      <c r="GK89" s="407"/>
      <c r="GL89" s="407"/>
      <c r="GM89" s="407"/>
      <c r="GN89" s="407"/>
      <c r="GO89" s="407"/>
      <c r="GP89" s="407"/>
      <c r="GQ89" s="407"/>
      <c r="GR89" s="407"/>
      <c r="GS89" s="407"/>
      <c r="GT89" s="407"/>
      <c r="GU89" s="407"/>
      <c r="GV89" s="407"/>
      <c r="GW89" s="407"/>
      <c r="GX89" s="407"/>
      <c r="GY89" s="407"/>
      <c r="GZ89" s="407"/>
      <c r="HA89" s="407"/>
      <c r="HB89" s="407"/>
      <c r="HC89" s="407"/>
      <c r="HD89" s="407"/>
      <c r="HE89" s="407"/>
      <c r="HF89" s="407"/>
      <c r="HG89" s="407"/>
      <c r="HH89" s="407"/>
      <c r="HI89" s="407"/>
      <c r="HJ89" s="407"/>
      <c r="HK89" s="407"/>
      <c r="HL89" s="407"/>
      <c r="HM89" s="407"/>
      <c r="HN89" s="407"/>
      <c r="HO89" s="407"/>
      <c r="HP89" s="407"/>
      <c r="HQ89" s="407"/>
      <c r="HR89" s="407"/>
      <c r="HS89" s="407"/>
      <c r="HT89" s="407"/>
      <c r="HU89" s="407"/>
      <c r="HV89" s="407"/>
      <c r="HW89" s="407"/>
      <c r="HX89" s="407"/>
      <c r="HY89" s="407"/>
      <c r="HZ89" s="407"/>
      <c r="IA89" s="407"/>
      <c r="IB89" s="407"/>
      <c r="IC89" s="407"/>
      <c r="ID89" s="407"/>
      <c r="IE89" s="407"/>
      <c r="IF89" s="407"/>
      <c r="IG89" s="407"/>
      <c r="IH89" s="407"/>
      <c r="II89" s="407"/>
      <c r="IJ89" s="407"/>
      <c r="IK89" s="407"/>
      <c r="IL89" s="407"/>
      <c r="IM89" s="407"/>
      <c r="IN89" s="407"/>
      <c r="IO89" s="407"/>
      <c r="IP89" s="407"/>
      <c r="IQ89" s="407"/>
      <c r="IR89" s="407"/>
      <c r="IS89" s="407"/>
      <c r="IT89" s="407"/>
      <c r="IU89" s="466"/>
    </row>
    <row r="90" spans="1:255" ht="22.5" customHeight="1" x14ac:dyDescent="0.25">
      <c r="A90" s="143" t="s">
        <v>310</v>
      </c>
      <c r="B90" s="71" t="str">
        <f>'Org ab 10 TEW'!C90</f>
        <v>Ausländer, Staatsangehörigkeit</v>
      </c>
      <c r="C90" s="71" t="str">
        <f>'Org ab 10 TEW'!D90</f>
        <v xml:space="preserve">Mitwirkung bei der Schaffung der Unterbringungsein-richtungen </v>
      </c>
      <c r="D90" s="71" t="str">
        <f>'Org ab 10 TEW'!E90</f>
        <v>keine Bemessung</v>
      </c>
      <c r="E90" s="395">
        <f t="shared" ref="E90:E91" si="10">SUM(F90:IU90)</f>
        <v>0</v>
      </c>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0"/>
      <c r="AY90" s="440"/>
      <c r="AZ90" s="440"/>
      <c r="BA90" s="440"/>
      <c r="BB90" s="440"/>
      <c r="BC90" s="440"/>
      <c r="BD90" s="440"/>
      <c r="BE90" s="440"/>
      <c r="BF90" s="440"/>
      <c r="BG90" s="440"/>
      <c r="BH90" s="440"/>
      <c r="BI90" s="440"/>
      <c r="BJ90" s="440"/>
      <c r="BK90" s="440"/>
      <c r="BL90" s="440"/>
      <c r="BM90" s="440"/>
      <c r="BN90" s="440"/>
      <c r="BO90" s="440"/>
      <c r="BP90" s="440"/>
      <c r="BQ90" s="440"/>
      <c r="BR90" s="440"/>
      <c r="BS90" s="440"/>
      <c r="BT90" s="440"/>
      <c r="BU90" s="440"/>
      <c r="BV90" s="440"/>
      <c r="BW90" s="440"/>
      <c r="BX90" s="440"/>
      <c r="BY90" s="440"/>
      <c r="BZ90" s="440"/>
      <c r="CA90" s="440"/>
      <c r="CB90" s="440"/>
      <c r="CC90" s="440"/>
      <c r="CD90" s="440"/>
      <c r="CE90" s="440"/>
      <c r="CF90" s="440"/>
      <c r="CG90" s="440"/>
      <c r="CH90" s="440"/>
      <c r="CI90" s="440"/>
      <c r="CJ90" s="440"/>
      <c r="CK90" s="440"/>
      <c r="CL90" s="440"/>
      <c r="CM90" s="440"/>
      <c r="CN90" s="440"/>
      <c r="CO90" s="440"/>
      <c r="CP90" s="440"/>
      <c r="CQ90" s="440"/>
      <c r="CR90" s="440"/>
      <c r="CS90" s="440"/>
      <c r="CT90" s="440"/>
      <c r="CU90" s="440"/>
      <c r="CV90" s="440"/>
      <c r="CW90" s="440"/>
      <c r="CX90" s="440"/>
      <c r="CY90" s="440"/>
      <c r="CZ90" s="440"/>
      <c r="DA90" s="440"/>
      <c r="DB90" s="440"/>
      <c r="DC90" s="440"/>
      <c r="DD90" s="440"/>
      <c r="DE90" s="440"/>
      <c r="DF90" s="440"/>
      <c r="DG90" s="440"/>
      <c r="DH90" s="440"/>
      <c r="DI90" s="440"/>
      <c r="DJ90" s="440"/>
      <c r="DK90" s="440"/>
      <c r="DL90" s="440"/>
      <c r="DM90" s="440"/>
      <c r="DN90" s="440"/>
      <c r="DO90" s="440"/>
      <c r="DP90" s="440"/>
      <c r="DQ90" s="440"/>
      <c r="DR90" s="440"/>
      <c r="DS90" s="440"/>
      <c r="DT90" s="440"/>
      <c r="DU90" s="440"/>
      <c r="DV90" s="440"/>
      <c r="DW90" s="440"/>
      <c r="DX90" s="440"/>
      <c r="DY90" s="440"/>
      <c r="DZ90" s="440"/>
      <c r="EA90" s="440"/>
      <c r="EB90" s="440"/>
      <c r="EC90" s="440"/>
      <c r="ED90" s="440"/>
      <c r="EE90" s="440"/>
      <c r="EF90" s="440"/>
      <c r="EG90" s="440"/>
      <c r="EH90" s="440"/>
      <c r="EI90" s="440"/>
      <c r="EJ90" s="440"/>
      <c r="EK90" s="440"/>
      <c r="EL90" s="440"/>
      <c r="EM90" s="440"/>
      <c r="EN90" s="440"/>
      <c r="EO90" s="440"/>
      <c r="EP90" s="440"/>
      <c r="EQ90" s="440"/>
      <c r="ER90" s="440"/>
      <c r="ES90" s="440"/>
      <c r="ET90" s="440"/>
      <c r="EU90" s="440"/>
      <c r="EV90" s="440"/>
      <c r="EW90" s="440"/>
      <c r="EX90" s="440"/>
      <c r="EY90" s="440"/>
      <c r="EZ90" s="440"/>
      <c r="FA90" s="440"/>
      <c r="FB90" s="440"/>
      <c r="FC90" s="440"/>
      <c r="FD90" s="440"/>
      <c r="FE90" s="440"/>
      <c r="FF90" s="440"/>
      <c r="FG90" s="440"/>
      <c r="FH90" s="440"/>
      <c r="FI90" s="440"/>
      <c r="FJ90" s="440"/>
      <c r="FK90" s="440"/>
      <c r="FL90" s="440"/>
      <c r="FM90" s="440"/>
      <c r="FN90" s="440"/>
      <c r="FO90" s="440"/>
      <c r="FP90" s="440"/>
      <c r="FQ90" s="440"/>
      <c r="FR90" s="440"/>
      <c r="FS90" s="440"/>
      <c r="FT90" s="440"/>
      <c r="FU90" s="440"/>
      <c r="FV90" s="440"/>
      <c r="FW90" s="440"/>
      <c r="FX90" s="440"/>
      <c r="FY90" s="440"/>
      <c r="FZ90" s="440"/>
      <c r="GA90" s="440"/>
      <c r="GB90" s="440"/>
      <c r="GC90" s="440"/>
      <c r="GD90" s="440"/>
      <c r="GE90" s="440"/>
      <c r="GF90" s="440"/>
      <c r="GG90" s="440"/>
      <c r="GH90" s="440"/>
      <c r="GI90" s="440"/>
      <c r="GJ90" s="440"/>
      <c r="GK90" s="440"/>
      <c r="GL90" s="440"/>
      <c r="GM90" s="440"/>
      <c r="GN90" s="440"/>
      <c r="GO90" s="440"/>
      <c r="GP90" s="440"/>
      <c r="GQ90" s="440"/>
      <c r="GR90" s="440"/>
      <c r="GS90" s="440"/>
      <c r="GT90" s="440"/>
      <c r="GU90" s="440"/>
      <c r="GV90" s="440"/>
      <c r="GW90" s="440"/>
      <c r="GX90" s="440"/>
      <c r="GY90" s="440"/>
      <c r="GZ90" s="440"/>
      <c r="HA90" s="440"/>
      <c r="HB90" s="440"/>
      <c r="HC90" s="440"/>
      <c r="HD90" s="440"/>
      <c r="HE90" s="440"/>
      <c r="HF90" s="440"/>
      <c r="HG90" s="440"/>
      <c r="HH90" s="440"/>
      <c r="HI90" s="440"/>
      <c r="HJ90" s="440"/>
      <c r="HK90" s="440"/>
      <c r="HL90" s="440"/>
      <c r="HM90" s="440"/>
      <c r="HN90" s="440"/>
      <c r="HO90" s="440"/>
      <c r="HP90" s="440"/>
      <c r="HQ90" s="440"/>
      <c r="HR90" s="440"/>
      <c r="HS90" s="440"/>
      <c r="HT90" s="440"/>
      <c r="HU90" s="440"/>
      <c r="HV90" s="440"/>
      <c r="HW90" s="440"/>
      <c r="HX90" s="440"/>
      <c r="HY90" s="440"/>
      <c r="HZ90" s="440"/>
      <c r="IA90" s="440"/>
      <c r="IB90" s="440"/>
      <c r="IC90" s="440"/>
      <c r="ID90" s="440"/>
      <c r="IE90" s="440"/>
      <c r="IF90" s="440"/>
      <c r="IG90" s="440"/>
      <c r="IH90" s="440"/>
      <c r="II90" s="440"/>
      <c r="IJ90" s="440"/>
      <c r="IK90" s="440"/>
      <c r="IL90" s="440"/>
      <c r="IM90" s="440"/>
      <c r="IN90" s="440"/>
      <c r="IO90" s="440"/>
      <c r="IP90" s="440"/>
      <c r="IQ90" s="440"/>
      <c r="IR90" s="440"/>
      <c r="IS90" s="440"/>
      <c r="IT90" s="459"/>
      <c r="IU90" s="440"/>
    </row>
    <row r="91" spans="1:255" ht="22.5" x14ac:dyDescent="0.25">
      <c r="A91" s="86" t="s">
        <v>311</v>
      </c>
      <c r="B91" s="71" t="str">
        <f>'Org ab 10 TEW'!C91</f>
        <v>Ausländer, Staatsangehörigkeit</v>
      </c>
      <c r="C91" s="71" t="str">
        <f>'Org ab 10 TEW'!D91</f>
        <v>Flüchtlings- und Integrationsaufgaben</v>
      </c>
      <c r="D91" s="71" t="str">
        <f>'Org ab 10 TEW'!E91</f>
        <v>keine Bemessung</v>
      </c>
      <c r="E91" s="395">
        <f t="shared" si="10"/>
        <v>0</v>
      </c>
      <c r="F91" s="440"/>
      <c r="G91" s="440"/>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0"/>
      <c r="AY91" s="440"/>
      <c r="AZ91" s="440"/>
      <c r="BA91" s="440"/>
      <c r="BB91" s="440"/>
      <c r="BC91" s="440"/>
      <c r="BD91" s="440"/>
      <c r="BE91" s="440"/>
      <c r="BF91" s="440"/>
      <c r="BG91" s="440"/>
      <c r="BH91" s="440"/>
      <c r="BI91" s="440"/>
      <c r="BJ91" s="440"/>
      <c r="BK91" s="440"/>
      <c r="BL91" s="440"/>
      <c r="BM91" s="440"/>
      <c r="BN91" s="440"/>
      <c r="BO91" s="440"/>
      <c r="BP91" s="440"/>
      <c r="BQ91" s="440"/>
      <c r="BR91" s="440"/>
      <c r="BS91" s="440"/>
      <c r="BT91" s="440"/>
      <c r="BU91" s="440"/>
      <c r="BV91" s="440"/>
      <c r="BW91" s="440"/>
      <c r="BX91" s="440"/>
      <c r="BY91" s="440"/>
      <c r="BZ91" s="440"/>
      <c r="CA91" s="440"/>
      <c r="CB91" s="440"/>
      <c r="CC91" s="440"/>
      <c r="CD91" s="440"/>
      <c r="CE91" s="440"/>
      <c r="CF91" s="440"/>
      <c r="CG91" s="440"/>
      <c r="CH91" s="440"/>
      <c r="CI91" s="440"/>
      <c r="CJ91" s="440"/>
      <c r="CK91" s="440"/>
      <c r="CL91" s="440"/>
      <c r="CM91" s="440"/>
      <c r="CN91" s="440"/>
      <c r="CO91" s="440"/>
      <c r="CP91" s="440"/>
      <c r="CQ91" s="440"/>
      <c r="CR91" s="440"/>
      <c r="CS91" s="440"/>
      <c r="CT91" s="440"/>
      <c r="CU91" s="440"/>
      <c r="CV91" s="440"/>
      <c r="CW91" s="440"/>
      <c r="CX91" s="440"/>
      <c r="CY91" s="440"/>
      <c r="CZ91" s="440"/>
      <c r="DA91" s="440"/>
      <c r="DB91" s="440"/>
      <c r="DC91" s="440"/>
      <c r="DD91" s="440"/>
      <c r="DE91" s="440"/>
      <c r="DF91" s="440"/>
      <c r="DG91" s="440"/>
      <c r="DH91" s="440"/>
      <c r="DI91" s="440"/>
      <c r="DJ91" s="440"/>
      <c r="DK91" s="440"/>
      <c r="DL91" s="440"/>
      <c r="DM91" s="440"/>
      <c r="DN91" s="440"/>
      <c r="DO91" s="440"/>
      <c r="DP91" s="440"/>
      <c r="DQ91" s="440"/>
      <c r="DR91" s="440"/>
      <c r="DS91" s="440"/>
      <c r="DT91" s="440"/>
      <c r="DU91" s="440"/>
      <c r="DV91" s="440"/>
      <c r="DW91" s="440"/>
      <c r="DX91" s="440"/>
      <c r="DY91" s="440"/>
      <c r="DZ91" s="440"/>
      <c r="EA91" s="440"/>
      <c r="EB91" s="440"/>
      <c r="EC91" s="440"/>
      <c r="ED91" s="440"/>
      <c r="EE91" s="440"/>
      <c r="EF91" s="440"/>
      <c r="EG91" s="440"/>
      <c r="EH91" s="440"/>
      <c r="EI91" s="440"/>
      <c r="EJ91" s="440"/>
      <c r="EK91" s="440"/>
      <c r="EL91" s="440"/>
      <c r="EM91" s="440"/>
      <c r="EN91" s="440"/>
      <c r="EO91" s="440"/>
      <c r="EP91" s="440"/>
      <c r="EQ91" s="440"/>
      <c r="ER91" s="440"/>
      <c r="ES91" s="440"/>
      <c r="ET91" s="440"/>
      <c r="EU91" s="440"/>
      <c r="EV91" s="440"/>
      <c r="EW91" s="440"/>
      <c r="EX91" s="440"/>
      <c r="EY91" s="440"/>
      <c r="EZ91" s="440"/>
      <c r="FA91" s="440"/>
      <c r="FB91" s="440"/>
      <c r="FC91" s="440"/>
      <c r="FD91" s="440"/>
      <c r="FE91" s="440"/>
      <c r="FF91" s="440"/>
      <c r="FG91" s="440"/>
      <c r="FH91" s="440"/>
      <c r="FI91" s="440"/>
      <c r="FJ91" s="440"/>
      <c r="FK91" s="440"/>
      <c r="FL91" s="440"/>
      <c r="FM91" s="440"/>
      <c r="FN91" s="440"/>
      <c r="FO91" s="440"/>
      <c r="FP91" s="440"/>
      <c r="FQ91" s="440"/>
      <c r="FR91" s="440"/>
      <c r="FS91" s="440"/>
      <c r="FT91" s="440"/>
      <c r="FU91" s="440"/>
      <c r="FV91" s="440"/>
      <c r="FW91" s="440"/>
      <c r="FX91" s="440"/>
      <c r="FY91" s="440"/>
      <c r="FZ91" s="440"/>
      <c r="GA91" s="440"/>
      <c r="GB91" s="440"/>
      <c r="GC91" s="440"/>
      <c r="GD91" s="440"/>
      <c r="GE91" s="440"/>
      <c r="GF91" s="440"/>
      <c r="GG91" s="440"/>
      <c r="GH91" s="440"/>
      <c r="GI91" s="440"/>
      <c r="GJ91" s="440"/>
      <c r="GK91" s="440"/>
      <c r="GL91" s="440"/>
      <c r="GM91" s="440"/>
      <c r="GN91" s="440"/>
      <c r="GO91" s="440"/>
      <c r="GP91" s="440"/>
      <c r="GQ91" s="440"/>
      <c r="GR91" s="440"/>
      <c r="GS91" s="440"/>
      <c r="GT91" s="440"/>
      <c r="GU91" s="440"/>
      <c r="GV91" s="440"/>
      <c r="GW91" s="440"/>
      <c r="GX91" s="440"/>
      <c r="GY91" s="440"/>
      <c r="GZ91" s="440"/>
      <c r="HA91" s="440"/>
      <c r="HB91" s="440"/>
      <c r="HC91" s="440"/>
      <c r="HD91" s="440"/>
      <c r="HE91" s="440"/>
      <c r="HF91" s="440"/>
      <c r="HG91" s="440"/>
      <c r="HH91" s="440"/>
      <c r="HI91" s="440"/>
      <c r="HJ91" s="440"/>
      <c r="HK91" s="440"/>
      <c r="HL91" s="440"/>
      <c r="HM91" s="440"/>
      <c r="HN91" s="440"/>
      <c r="HO91" s="440"/>
      <c r="HP91" s="440"/>
      <c r="HQ91" s="440"/>
      <c r="HR91" s="440"/>
      <c r="HS91" s="440"/>
      <c r="HT91" s="440"/>
      <c r="HU91" s="440"/>
      <c r="HV91" s="440"/>
      <c r="HW91" s="440"/>
      <c r="HX91" s="440"/>
      <c r="HY91" s="440"/>
      <c r="HZ91" s="440"/>
      <c r="IA91" s="440"/>
      <c r="IB91" s="440"/>
      <c r="IC91" s="440"/>
      <c r="ID91" s="440"/>
      <c r="IE91" s="440"/>
      <c r="IF91" s="440"/>
      <c r="IG91" s="440"/>
      <c r="IH91" s="440"/>
      <c r="II91" s="440"/>
      <c r="IJ91" s="440"/>
      <c r="IK91" s="440"/>
      <c r="IL91" s="440"/>
      <c r="IM91" s="440"/>
      <c r="IN91" s="440"/>
      <c r="IO91" s="440"/>
      <c r="IP91" s="440"/>
      <c r="IQ91" s="440"/>
      <c r="IR91" s="440"/>
      <c r="IS91" s="440"/>
      <c r="IT91" s="459"/>
      <c r="IU91" s="440"/>
    </row>
    <row r="92" spans="1:255" ht="3" customHeight="1" x14ac:dyDescent="0.25">
      <c r="A92" s="92"/>
      <c r="B92" s="93"/>
      <c r="C92" s="93"/>
      <c r="D92" s="93"/>
      <c r="E92" s="406"/>
      <c r="F92" s="407"/>
      <c r="G92" s="407"/>
      <c r="H92" s="407"/>
      <c r="I92" s="407"/>
      <c r="J92" s="407"/>
      <c r="K92" s="407"/>
      <c r="L92" s="407"/>
      <c r="M92" s="407"/>
      <c r="N92" s="407"/>
      <c r="O92" s="407"/>
      <c r="P92" s="407"/>
      <c r="Q92" s="407"/>
      <c r="R92" s="407"/>
      <c r="S92" s="407"/>
      <c r="T92" s="407"/>
      <c r="U92" s="407"/>
      <c r="V92" s="407"/>
      <c r="W92" s="407"/>
      <c r="X92" s="407"/>
      <c r="Y92" s="407"/>
      <c r="Z92" s="407"/>
      <c r="AA92" s="407"/>
      <c r="AB92" s="407"/>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c r="BP92" s="407"/>
      <c r="BQ92" s="407"/>
      <c r="BR92" s="407"/>
      <c r="BS92" s="407"/>
      <c r="BT92" s="407"/>
      <c r="BU92" s="407"/>
      <c r="BV92" s="407"/>
      <c r="BW92" s="407"/>
      <c r="BX92" s="407"/>
      <c r="BY92" s="407"/>
      <c r="BZ92" s="407"/>
      <c r="CA92" s="407"/>
      <c r="CB92" s="407"/>
      <c r="CC92" s="407"/>
      <c r="CD92" s="407"/>
      <c r="CE92" s="407"/>
      <c r="CF92" s="407"/>
      <c r="CG92" s="407"/>
      <c r="CH92" s="407"/>
      <c r="CI92" s="407"/>
      <c r="CJ92" s="407"/>
      <c r="CK92" s="407"/>
      <c r="CL92" s="407"/>
      <c r="CM92" s="407"/>
      <c r="CN92" s="407"/>
      <c r="CO92" s="407"/>
      <c r="CP92" s="407"/>
      <c r="CQ92" s="407"/>
      <c r="CR92" s="407"/>
      <c r="CS92" s="407"/>
      <c r="CT92" s="407"/>
      <c r="CU92" s="407"/>
      <c r="CV92" s="407"/>
      <c r="CW92" s="407"/>
      <c r="CX92" s="407"/>
      <c r="CY92" s="407"/>
      <c r="CZ92" s="407"/>
      <c r="DA92" s="407"/>
      <c r="DB92" s="407"/>
      <c r="DC92" s="407"/>
      <c r="DD92" s="407"/>
      <c r="DE92" s="407"/>
      <c r="DF92" s="407"/>
      <c r="DG92" s="407"/>
      <c r="DH92" s="407"/>
      <c r="DI92" s="407"/>
      <c r="DJ92" s="407"/>
      <c r="DK92" s="407"/>
      <c r="DL92" s="407"/>
      <c r="DM92" s="407"/>
      <c r="DN92" s="407"/>
      <c r="DO92" s="407"/>
      <c r="DP92" s="407"/>
      <c r="DQ92" s="407"/>
      <c r="DR92" s="407"/>
      <c r="DS92" s="407"/>
      <c r="DT92" s="407"/>
      <c r="DU92" s="407"/>
      <c r="DV92" s="407"/>
      <c r="DW92" s="407"/>
      <c r="DX92" s="407"/>
      <c r="DY92" s="407"/>
      <c r="DZ92" s="407"/>
      <c r="EA92" s="407"/>
      <c r="EB92" s="407"/>
      <c r="EC92" s="407"/>
      <c r="ED92" s="407"/>
      <c r="EE92" s="407"/>
      <c r="EF92" s="407"/>
      <c r="EG92" s="407"/>
      <c r="EH92" s="407"/>
      <c r="EI92" s="407"/>
      <c r="EJ92" s="407"/>
      <c r="EK92" s="407"/>
      <c r="EL92" s="407"/>
      <c r="EM92" s="407"/>
      <c r="EN92" s="407"/>
      <c r="EO92" s="407"/>
      <c r="EP92" s="407"/>
      <c r="EQ92" s="407"/>
      <c r="ER92" s="407"/>
      <c r="ES92" s="407"/>
      <c r="ET92" s="407"/>
      <c r="EU92" s="407"/>
      <c r="EV92" s="407"/>
      <c r="EW92" s="407"/>
      <c r="EX92" s="407"/>
      <c r="EY92" s="407"/>
      <c r="EZ92" s="407"/>
      <c r="FA92" s="407"/>
      <c r="FB92" s="407"/>
      <c r="FC92" s="407"/>
      <c r="FD92" s="407"/>
      <c r="FE92" s="407"/>
      <c r="FF92" s="407"/>
      <c r="FG92" s="407"/>
      <c r="FH92" s="407"/>
      <c r="FI92" s="407"/>
      <c r="FJ92" s="407"/>
      <c r="FK92" s="407"/>
      <c r="FL92" s="407"/>
      <c r="FM92" s="407"/>
      <c r="FN92" s="407"/>
      <c r="FO92" s="407"/>
      <c r="FP92" s="407"/>
      <c r="FQ92" s="407"/>
      <c r="FR92" s="407"/>
      <c r="FS92" s="407"/>
      <c r="FT92" s="407"/>
      <c r="FU92" s="407"/>
      <c r="FV92" s="407"/>
      <c r="FW92" s="407"/>
      <c r="FX92" s="407"/>
      <c r="FY92" s="407"/>
      <c r="FZ92" s="407"/>
      <c r="GA92" s="407"/>
      <c r="GB92" s="407"/>
      <c r="GC92" s="407"/>
      <c r="GD92" s="407"/>
      <c r="GE92" s="407"/>
      <c r="GF92" s="407"/>
      <c r="GG92" s="407"/>
      <c r="GH92" s="407"/>
      <c r="GI92" s="407"/>
      <c r="GJ92" s="407"/>
      <c r="GK92" s="407"/>
      <c r="GL92" s="407"/>
      <c r="GM92" s="407"/>
      <c r="GN92" s="407"/>
      <c r="GO92" s="407"/>
      <c r="GP92" s="407"/>
      <c r="GQ92" s="407"/>
      <c r="GR92" s="407"/>
      <c r="GS92" s="407"/>
      <c r="GT92" s="407"/>
      <c r="GU92" s="407"/>
      <c r="GV92" s="407"/>
      <c r="GW92" s="407"/>
      <c r="GX92" s="407"/>
      <c r="GY92" s="407"/>
      <c r="GZ92" s="407"/>
      <c r="HA92" s="407"/>
      <c r="HB92" s="407"/>
      <c r="HC92" s="407"/>
      <c r="HD92" s="407"/>
      <c r="HE92" s="407"/>
      <c r="HF92" s="407"/>
      <c r="HG92" s="407"/>
      <c r="HH92" s="407"/>
      <c r="HI92" s="407"/>
      <c r="HJ92" s="407"/>
      <c r="HK92" s="407"/>
      <c r="HL92" s="407"/>
      <c r="HM92" s="407"/>
      <c r="HN92" s="407"/>
      <c r="HO92" s="407"/>
      <c r="HP92" s="407"/>
      <c r="HQ92" s="407"/>
      <c r="HR92" s="407"/>
      <c r="HS92" s="407"/>
      <c r="HT92" s="407"/>
      <c r="HU92" s="407"/>
      <c r="HV92" s="407"/>
      <c r="HW92" s="407"/>
      <c r="HX92" s="407"/>
      <c r="HY92" s="407"/>
      <c r="HZ92" s="407"/>
      <c r="IA92" s="407"/>
      <c r="IB92" s="407"/>
      <c r="IC92" s="407"/>
      <c r="ID92" s="407"/>
      <c r="IE92" s="407"/>
      <c r="IF92" s="407"/>
      <c r="IG92" s="407"/>
      <c r="IH92" s="407"/>
      <c r="II92" s="407"/>
      <c r="IJ92" s="407"/>
      <c r="IK92" s="407"/>
      <c r="IL92" s="407"/>
      <c r="IM92" s="407"/>
      <c r="IN92" s="407"/>
      <c r="IO92" s="407"/>
      <c r="IP92" s="407"/>
      <c r="IQ92" s="407"/>
      <c r="IR92" s="407"/>
      <c r="IS92" s="407"/>
      <c r="IT92" s="407"/>
      <c r="IU92" s="466"/>
    </row>
    <row r="93" spans="1:255" ht="22.5" x14ac:dyDescent="0.25">
      <c r="A93" s="165" t="s">
        <v>314</v>
      </c>
      <c r="B93" s="71" t="str">
        <f>'Org ab 10 TEW'!C93</f>
        <v>Straßenverkehr</v>
      </c>
      <c r="C93" s="71" t="str">
        <f>'Org ab 10 TEW'!D93</f>
        <v>Verkehrslenkung, Verkehrssicherung</v>
      </c>
      <c r="D93" s="668" t="str">
        <f>'Org ab 10 TEW'!E93</f>
        <v>1,00 VZÄ je 28.200 Einwohner und 1,00 VZÄ je 990 Vorgänge nach StVO</v>
      </c>
      <c r="E93" s="674">
        <f>SUM(F93:IU93)</f>
        <v>0</v>
      </c>
      <c r="F93" s="672"/>
      <c r="G93" s="672"/>
      <c r="H93" s="672"/>
      <c r="I93" s="672"/>
      <c r="J93" s="672"/>
      <c r="K93" s="672"/>
      <c r="L93" s="672"/>
      <c r="M93" s="672"/>
      <c r="N93" s="672"/>
      <c r="O93" s="672"/>
      <c r="P93" s="672"/>
      <c r="Q93" s="672"/>
      <c r="R93" s="672"/>
      <c r="S93" s="672"/>
      <c r="T93" s="672"/>
      <c r="U93" s="672"/>
      <c r="V93" s="672"/>
      <c r="W93" s="672"/>
      <c r="X93" s="672"/>
      <c r="Y93" s="672"/>
      <c r="Z93" s="672"/>
      <c r="AA93" s="672"/>
      <c r="AB93" s="672"/>
      <c r="AC93" s="672"/>
      <c r="AD93" s="672"/>
      <c r="AE93" s="672"/>
      <c r="AF93" s="672"/>
      <c r="AG93" s="672"/>
      <c r="AH93" s="672"/>
      <c r="AI93" s="672"/>
      <c r="AJ93" s="672"/>
      <c r="AK93" s="672"/>
      <c r="AL93" s="672"/>
      <c r="AM93" s="672"/>
      <c r="AN93" s="672"/>
      <c r="AO93" s="672"/>
      <c r="AP93" s="672"/>
      <c r="AQ93" s="672"/>
      <c r="AR93" s="672"/>
      <c r="AS93" s="672"/>
      <c r="AT93" s="672"/>
      <c r="AU93" s="672"/>
      <c r="AV93" s="672"/>
      <c r="AW93" s="672"/>
      <c r="AX93" s="672"/>
      <c r="AY93" s="672"/>
      <c r="AZ93" s="672"/>
      <c r="BA93" s="672"/>
      <c r="BB93" s="672"/>
      <c r="BC93" s="672"/>
      <c r="BD93" s="672"/>
      <c r="BE93" s="672"/>
      <c r="BF93" s="672"/>
      <c r="BG93" s="672"/>
      <c r="BH93" s="672"/>
      <c r="BI93" s="672"/>
      <c r="BJ93" s="672"/>
      <c r="BK93" s="672"/>
      <c r="BL93" s="672"/>
      <c r="BM93" s="672"/>
      <c r="BN93" s="672"/>
      <c r="BO93" s="672"/>
      <c r="BP93" s="672"/>
      <c r="BQ93" s="672"/>
      <c r="BR93" s="672"/>
      <c r="BS93" s="672"/>
      <c r="BT93" s="672"/>
      <c r="BU93" s="672"/>
      <c r="BV93" s="672"/>
      <c r="BW93" s="672"/>
      <c r="BX93" s="672"/>
      <c r="BY93" s="672"/>
      <c r="BZ93" s="672"/>
      <c r="CA93" s="672"/>
      <c r="CB93" s="672"/>
      <c r="CC93" s="672"/>
      <c r="CD93" s="672"/>
      <c r="CE93" s="672"/>
      <c r="CF93" s="672"/>
      <c r="CG93" s="672"/>
      <c r="CH93" s="672"/>
      <c r="CI93" s="672"/>
      <c r="CJ93" s="672"/>
      <c r="CK93" s="672"/>
      <c r="CL93" s="672"/>
      <c r="CM93" s="672"/>
      <c r="CN93" s="672"/>
      <c r="CO93" s="672"/>
      <c r="CP93" s="672"/>
      <c r="CQ93" s="672"/>
      <c r="CR93" s="672"/>
      <c r="CS93" s="672"/>
      <c r="CT93" s="672"/>
      <c r="CU93" s="672"/>
      <c r="CV93" s="672"/>
      <c r="CW93" s="672"/>
      <c r="CX93" s="672"/>
      <c r="CY93" s="672"/>
      <c r="CZ93" s="672"/>
      <c r="DA93" s="672"/>
      <c r="DB93" s="672"/>
      <c r="DC93" s="672"/>
      <c r="DD93" s="672"/>
      <c r="DE93" s="672"/>
      <c r="DF93" s="672"/>
      <c r="DG93" s="672"/>
      <c r="DH93" s="672"/>
      <c r="DI93" s="672"/>
      <c r="DJ93" s="672"/>
      <c r="DK93" s="672"/>
      <c r="DL93" s="672"/>
      <c r="DM93" s="672"/>
      <c r="DN93" s="672"/>
      <c r="DO93" s="672"/>
      <c r="DP93" s="672"/>
      <c r="DQ93" s="672"/>
      <c r="DR93" s="672"/>
      <c r="DS93" s="672"/>
      <c r="DT93" s="672"/>
      <c r="DU93" s="672"/>
      <c r="DV93" s="672"/>
      <c r="DW93" s="672"/>
      <c r="DX93" s="672"/>
      <c r="DY93" s="672"/>
      <c r="DZ93" s="672"/>
      <c r="EA93" s="672"/>
      <c r="EB93" s="672"/>
      <c r="EC93" s="672"/>
      <c r="ED93" s="672"/>
      <c r="EE93" s="672"/>
      <c r="EF93" s="672"/>
      <c r="EG93" s="672"/>
      <c r="EH93" s="672"/>
      <c r="EI93" s="672"/>
      <c r="EJ93" s="672"/>
      <c r="EK93" s="672"/>
      <c r="EL93" s="672"/>
      <c r="EM93" s="672"/>
      <c r="EN93" s="672"/>
      <c r="EO93" s="672"/>
      <c r="EP93" s="672"/>
      <c r="EQ93" s="672"/>
      <c r="ER93" s="672"/>
      <c r="ES93" s="672"/>
      <c r="ET93" s="672"/>
      <c r="EU93" s="672"/>
      <c r="EV93" s="672"/>
      <c r="EW93" s="672"/>
      <c r="EX93" s="672"/>
      <c r="EY93" s="672"/>
      <c r="EZ93" s="672"/>
      <c r="FA93" s="672"/>
      <c r="FB93" s="672"/>
      <c r="FC93" s="672"/>
      <c r="FD93" s="672"/>
      <c r="FE93" s="672"/>
      <c r="FF93" s="672"/>
      <c r="FG93" s="672"/>
      <c r="FH93" s="672"/>
      <c r="FI93" s="672"/>
      <c r="FJ93" s="672"/>
      <c r="FK93" s="672"/>
      <c r="FL93" s="672"/>
      <c r="FM93" s="672"/>
      <c r="FN93" s="672"/>
      <c r="FO93" s="672"/>
      <c r="FP93" s="672"/>
      <c r="FQ93" s="672"/>
      <c r="FR93" s="672"/>
      <c r="FS93" s="672"/>
      <c r="FT93" s="672"/>
      <c r="FU93" s="672"/>
      <c r="FV93" s="672"/>
      <c r="FW93" s="672"/>
      <c r="FX93" s="672"/>
      <c r="FY93" s="672"/>
      <c r="FZ93" s="672"/>
      <c r="GA93" s="672"/>
      <c r="GB93" s="672"/>
      <c r="GC93" s="672"/>
      <c r="GD93" s="672"/>
      <c r="GE93" s="672"/>
      <c r="GF93" s="672"/>
      <c r="GG93" s="672"/>
      <c r="GH93" s="672"/>
      <c r="GI93" s="672"/>
      <c r="GJ93" s="672"/>
      <c r="GK93" s="672"/>
      <c r="GL93" s="672"/>
      <c r="GM93" s="672"/>
      <c r="GN93" s="672"/>
      <c r="GO93" s="672"/>
      <c r="GP93" s="672"/>
      <c r="GQ93" s="672"/>
      <c r="GR93" s="672"/>
      <c r="GS93" s="672"/>
      <c r="GT93" s="672"/>
      <c r="GU93" s="672"/>
      <c r="GV93" s="672"/>
      <c r="GW93" s="672"/>
      <c r="GX93" s="672"/>
      <c r="GY93" s="672"/>
      <c r="GZ93" s="672"/>
      <c r="HA93" s="672"/>
      <c r="HB93" s="672"/>
      <c r="HC93" s="672"/>
      <c r="HD93" s="672"/>
      <c r="HE93" s="672"/>
      <c r="HF93" s="672"/>
      <c r="HG93" s="672"/>
      <c r="HH93" s="672"/>
      <c r="HI93" s="672"/>
      <c r="HJ93" s="672"/>
      <c r="HK93" s="672"/>
      <c r="HL93" s="672"/>
      <c r="HM93" s="672"/>
      <c r="HN93" s="672"/>
      <c r="HO93" s="672"/>
      <c r="HP93" s="672"/>
      <c r="HQ93" s="672"/>
      <c r="HR93" s="672"/>
      <c r="HS93" s="672"/>
      <c r="HT93" s="672"/>
      <c r="HU93" s="672"/>
      <c r="HV93" s="672"/>
      <c r="HW93" s="672"/>
      <c r="HX93" s="672"/>
      <c r="HY93" s="672"/>
      <c r="HZ93" s="672"/>
      <c r="IA93" s="672"/>
      <c r="IB93" s="672"/>
      <c r="IC93" s="672"/>
      <c r="ID93" s="672"/>
      <c r="IE93" s="672"/>
      <c r="IF93" s="672"/>
      <c r="IG93" s="672"/>
      <c r="IH93" s="672"/>
      <c r="II93" s="672"/>
      <c r="IJ93" s="672"/>
      <c r="IK93" s="672"/>
      <c r="IL93" s="672"/>
      <c r="IM93" s="672"/>
      <c r="IN93" s="672"/>
      <c r="IO93" s="672"/>
      <c r="IP93" s="672"/>
      <c r="IQ93" s="672"/>
      <c r="IR93" s="672"/>
      <c r="IS93" s="672"/>
      <c r="IT93" s="690"/>
      <c r="IU93" s="677"/>
    </row>
    <row r="94" spans="1:255" x14ac:dyDescent="0.25">
      <c r="A94" s="165" t="s">
        <v>315</v>
      </c>
      <c r="B94" s="71" t="str">
        <f>'Org ab 10 TEW'!C94</f>
        <v>Straßenverkehr</v>
      </c>
      <c r="C94" s="71" t="str">
        <f>'Org ab 10 TEW'!D94</f>
        <v>Verkehrsplanung</v>
      </c>
      <c r="D94" s="669"/>
      <c r="E94" s="675"/>
      <c r="F94" s="676"/>
      <c r="G94" s="676"/>
      <c r="H94" s="676"/>
      <c r="I94" s="676"/>
      <c r="J94" s="676"/>
      <c r="K94" s="676"/>
      <c r="L94" s="676"/>
      <c r="M94" s="676"/>
      <c r="N94" s="676"/>
      <c r="O94" s="676"/>
      <c r="P94" s="676"/>
      <c r="Q94" s="676"/>
      <c r="R94" s="676"/>
      <c r="S94" s="676"/>
      <c r="T94" s="676"/>
      <c r="U94" s="676"/>
      <c r="V94" s="676"/>
      <c r="W94" s="676"/>
      <c r="X94" s="676"/>
      <c r="Y94" s="676"/>
      <c r="Z94" s="676"/>
      <c r="AA94" s="676"/>
      <c r="AB94" s="676"/>
      <c r="AC94" s="676"/>
      <c r="AD94" s="676"/>
      <c r="AE94" s="676"/>
      <c r="AF94" s="676"/>
      <c r="AG94" s="676"/>
      <c r="AH94" s="676"/>
      <c r="AI94" s="676"/>
      <c r="AJ94" s="676"/>
      <c r="AK94" s="676"/>
      <c r="AL94" s="676"/>
      <c r="AM94" s="676"/>
      <c r="AN94" s="676"/>
      <c r="AO94" s="676"/>
      <c r="AP94" s="676"/>
      <c r="AQ94" s="676"/>
      <c r="AR94" s="676"/>
      <c r="AS94" s="676"/>
      <c r="AT94" s="676"/>
      <c r="AU94" s="676"/>
      <c r="AV94" s="676"/>
      <c r="AW94" s="676"/>
      <c r="AX94" s="676"/>
      <c r="AY94" s="676"/>
      <c r="AZ94" s="676"/>
      <c r="BA94" s="676"/>
      <c r="BB94" s="676"/>
      <c r="BC94" s="676"/>
      <c r="BD94" s="676"/>
      <c r="BE94" s="676"/>
      <c r="BF94" s="676"/>
      <c r="BG94" s="676"/>
      <c r="BH94" s="676"/>
      <c r="BI94" s="676"/>
      <c r="BJ94" s="676"/>
      <c r="BK94" s="676"/>
      <c r="BL94" s="676"/>
      <c r="BM94" s="676"/>
      <c r="BN94" s="676"/>
      <c r="BO94" s="676"/>
      <c r="BP94" s="676"/>
      <c r="BQ94" s="676"/>
      <c r="BR94" s="676"/>
      <c r="BS94" s="676"/>
      <c r="BT94" s="676"/>
      <c r="BU94" s="676"/>
      <c r="BV94" s="676"/>
      <c r="BW94" s="676"/>
      <c r="BX94" s="676"/>
      <c r="BY94" s="676"/>
      <c r="BZ94" s="676"/>
      <c r="CA94" s="676"/>
      <c r="CB94" s="676"/>
      <c r="CC94" s="676"/>
      <c r="CD94" s="676"/>
      <c r="CE94" s="676"/>
      <c r="CF94" s="676"/>
      <c r="CG94" s="676"/>
      <c r="CH94" s="676"/>
      <c r="CI94" s="676"/>
      <c r="CJ94" s="676"/>
      <c r="CK94" s="676"/>
      <c r="CL94" s="676"/>
      <c r="CM94" s="676"/>
      <c r="CN94" s="676"/>
      <c r="CO94" s="676"/>
      <c r="CP94" s="676"/>
      <c r="CQ94" s="676"/>
      <c r="CR94" s="676"/>
      <c r="CS94" s="676"/>
      <c r="CT94" s="676"/>
      <c r="CU94" s="676"/>
      <c r="CV94" s="676"/>
      <c r="CW94" s="676"/>
      <c r="CX94" s="676"/>
      <c r="CY94" s="676"/>
      <c r="CZ94" s="676"/>
      <c r="DA94" s="676"/>
      <c r="DB94" s="676"/>
      <c r="DC94" s="676"/>
      <c r="DD94" s="676"/>
      <c r="DE94" s="676"/>
      <c r="DF94" s="676"/>
      <c r="DG94" s="676"/>
      <c r="DH94" s="676"/>
      <c r="DI94" s="676"/>
      <c r="DJ94" s="676"/>
      <c r="DK94" s="676"/>
      <c r="DL94" s="676"/>
      <c r="DM94" s="676"/>
      <c r="DN94" s="676"/>
      <c r="DO94" s="676"/>
      <c r="DP94" s="676"/>
      <c r="DQ94" s="676"/>
      <c r="DR94" s="676"/>
      <c r="DS94" s="676"/>
      <c r="DT94" s="676"/>
      <c r="DU94" s="676"/>
      <c r="DV94" s="676"/>
      <c r="DW94" s="676"/>
      <c r="DX94" s="676"/>
      <c r="DY94" s="676"/>
      <c r="DZ94" s="676"/>
      <c r="EA94" s="676"/>
      <c r="EB94" s="676"/>
      <c r="EC94" s="676"/>
      <c r="ED94" s="676"/>
      <c r="EE94" s="676"/>
      <c r="EF94" s="676"/>
      <c r="EG94" s="676"/>
      <c r="EH94" s="676"/>
      <c r="EI94" s="676"/>
      <c r="EJ94" s="676"/>
      <c r="EK94" s="676"/>
      <c r="EL94" s="676"/>
      <c r="EM94" s="676"/>
      <c r="EN94" s="676"/>
      <c r="EO94" s="676"/>
      <c r="EP94" s="676"/>
      <c r="EQ94" s="676"/>
      <c r="ER94" s="676"/>
      <c r="ES94" s="676"/>
      <c r="ET94" s="676"/>
      <c r="EU94" s="676"/>
      <c r="EV94" s="676"/>
      <c r="EW94" s="676"/>
      <c r="EX94" s="676"/>
      <c r="EY94" s="676"/>
      <c r="EZ94" s="676"/>
      <c r="FA94" s="676"/>
      <c r="FB94" s="676"/>
      <c r="FC94" s="676"/>
      <c r="FD94" s="676"/>
      <c r="FE94" s="676"/>
      <c r="FF94" s="676"/>
      <c r="FG94" s="676"/>
      <c r="FH94" s="676"/>
      <c r="FI94" s="676"/>
      <c r="FJ94" s="676"/>
      <c r="FK94" s="676"/>
      <c r="FL94" s="676"/>
      <c r="FM94" s="676"/>
      <c r="FN94" s="676"/>
      <c r="FO94" s="676"/>
      <c r="FP94" s="676"/>
      <c r="FQ94" s="676"/>
      <c r="FR94" s="676"/>
      <c r="FS94" s="676"/>
      <c r="FT94" s="676"/>
      <c r="FU94" s="676"/>
      <c r="FV94" s="676"/>
      <c r="FW94" s="676"/>
      <c r="FX94" s="676"/>
      <c r="FY94" s="676"/>
      <c r="FZ94" s="676"/>
      <c r="GA94" s="676"/>
      <c r="GB94" s="676"/>
      <c r="GC94" s="676"/>
      <c r="GD94" s="676"/>
      <c r="GE94" s="676"/>
      <c r="GF94" s="676"/>
      <c r="GG94" s="676"/>
      <c r="GH94" s="676"/>
      <c r="GI94" s="676"/>
      <c r="GJ94" s="676"/>
      <c r="GK94" s="676"/>
      <c r="GL94" s="676"/>
      <c r="GM94" s="676"/>
      <c r="GN94" s="676"/>
      <c r="GO94" s="676"/>
      <c r="GP94" s="676"/>
      <c r="GQ94" s="676"/>
      <c r="GR94" s="676"/>
      <c r="GS94" s="676"/>
      <c r="GT94" s="676"/>
      <c r="GU94" s="676"/>
      <c r="GV94" s="676"/>
      <c r="GW94" s="676"/>
      <c r="GX94" s="676"/>
      <c r="GY94" s="676"/>
      <c r="GZ94" s="676"/>
      <c r="HA94" s="676"/>
      <c r="HB94" s="676"/>
      <c r="HC94" s="676"/>
      <c r="HD94" s="676"/>
      <c r="HE94" s="676"/>
      <c r="HF94" s="676"/>
      <c r="HG94" s="676"/>
      <c r="HH94" s="676"/>
      <c r="HI94" s="676"/>
      <c r="HJ94" s="676"/>
      <c r="HK94" s="676"/>
      <c r="HL94" s="676"/>
      <c r="HM94" s="676"/>
      <c r="HN94" s="676"/>
      <c r="HO94" s="676"/>
      <c r="HP94" s="676"/>
      <c r="HQ94" s="676"/>
      <c r="HR94" s="676"/>
      <c r="HS94" s="676"/>
      <c r="HT94" s="676"/>
      <c r="HU94" s="676"/>
      <c r="HV94" s="676"/>
      <c r="HW94" s="676"/>
      <c r="HX94" s="676"/>
      <c r="HY94" s="676"/>
      <c r="HZ94" s="676"/>
      <c r="IA94" s="676"/>
      <c r="IB94" s="676"/>
      <c r="IC94" s="676"/>
      <c r="ID94" s="676"/>
      <c r="IE94" s="676"/>
      <c r="IF94" s="676"/>
      <c r="IG94" s="676"/>
      <c r="IH94" s="676"/>
      <c r="II94" s="676"/>
      <c r="IJ94" s="676"/>
      <c r="IK94" s="676"/>
      <c r="IL94" s="676"/>
      <c r="IM94" s="676"/>
      <c r="IN94" s="676"/>
      <c r="IO94" s="676"/>
      <c r="IP94" s="676"/>
      <c r="IQ94" s="676"/>
      <c r="IR94" s="676"/>
      <c r="IS94" s="676"/>
      <c r="IT94" s="691"/>
      <c r="IU94" s="677"/>
    </row>
    <row r="95" spans="1:255" ht="33.75" x14ac:dyDescent="0.25">
      <c r="A95" s="165" t="s">
        <v>316</v>
      </c>
      <c r="B95" s="71" t="str">
        <f>'Org ab 10 TEW'!C95</f>
        <v>Straßenverkehr</v>
      </c>
      <c r="C95" s="71" t="str">
        <f>'Org ab 10 TEW'!D95</f>
        <v>Verkehrsrechtliche Anordnungen und Genehmigungen</v>
      </c>
      <c r="D95" s="670"/>
      <c r="E95" s="673"/>
      <c r="F95" s="671"/>
      <c r="G95" s="671"/>
      <c r="H95" s="671"/>
      <c r="I95" s="671"/>
      <c r="J95" s="671"/>
      <c r="K95" s="671"/>
      <c r="L95" s="671"/>
      <c r="M95" s="671"/>
      <c r="N95" s="671"/>
      <c r="O95" s="671"/>
      <c r="P95" s="671"/>
      <c r="Q95" s="671"/>
      <c r="R95" s="671"/>
      <c r="S95" s="671"/>
      <c r="T95" s="671"/>
      <c r="U95" s="671"/>
      <c r="V95" s="671"/>
      <c r="W95" s="671"/>
      <c r="X95" s="671"/>
      <c r="Y95" s="671"/>
      <c r="Z95" s="671"/>
      <c r="AA95" s="671"/>
      <c r="AB95" s="671"/>
      <c r="AC95" s="671"/>
      <c r="AD95" s="671"/>
      <c r="AE95" s="671"/>
      <c r="AF95" s="671"/>
      <c r="AG95" s="671"/>
      <c r="AH95" s="671"/>
      <c r="AI95" s="671"/>
      <c r="AJ95" s="671"/>
      <c r="AK95" s="671"/>
      <c r="AL95" s="671"/>
      <c r="AM95" s="671"/>
      <c r="AN95" s="671"/>
      <c r="AO95" s="671"/>
      <c r="AP95" s="671"/>
      <c r="AQ95" s="671"/>
      <c r="AR95" s="671"/>
      <c r="AS95" s="671"/>
      <c r="AT95" s="671"/>
      <c r="AU95" s="671"/>
      <c r="AV95" s="671"/>
      <c r="AW95" s="671"/>
      <c r="AX95" s="671"/>
      <c r="AY95" s="671"/>
      <c r="AZ95" s="671"/>
      <c r="BA95" s="671"/>
      <c r="BB95" s="671"/>
      <c r="BC95" s="671"/>
      <c r="BD95" s="671"/>
      <c r="BE95" s="671"/>
      <c r="BF95" s="671"/>
      <c r="BG95" s="671"/>
      <c r="BH95" s="671"/>
      <c r="BI95" s="671"/>
      <c r="BJ95" s="671"/>
      <c r="BK95" s="671"/>
      <c r="BL95" s="671"/>
      <c r="BM95" s="671"/>
      <c r="BN95" s="671"/>
      <c r="BO95" s="671"/>
      <c r="BP95" s="671"/>
      <c r="BQ95" s="671"/>
      <c r="BR95" s="671"/>
      <c r="BS95" s="671"/>
      <c r="BT95" s="671"/>
      <c r="BU95" s="671"/>
      <c r="BV95" s="671"/>
      <c r="BW95" s="671"/>
      <c r="BX95" s="671"/>
      <c r="BY95" s="671"/>
      <c r="BZ95" s="671"/>
      <c r="CA95" s="671"/>
      <c r="CB95" s="671"/>
      <c r="CC95" s="671"/>
      <c r="CD95" s="671"/>
      <c r="CE95" s="671"/>
      <c r="CF95" s="671"/>
      <c r="CG95" s="671"/>
      <c r="CH95" s="671"/>
      <c r="CI95" s="671"/>
      <c r="CJ95" s="671"/>
      <c r="CK95" s="671"/>
      <c r="CL95" s="671"/>
      <c r="CM95" s="671"/>
      <c r="CN95" s="671"/>
      <c r="CO95" s="671"/>
      <c r="CP95" s="671"/>
      <c r="CQ95" s="671"/>
      <c r="CR95" s="671"/>
      <c r="CS95" s="671"/>
      <c r="CT95" s="671"/>
      <c r="CU95" s="671"/>
      <c r="CV95" s="671"/>
      <c r="CW95" s="671"/>
      <c r="CX95" s="671"/>
      <c r="CY95" s="671"/>
      <c r="CZ95" s="671"/>
      <c r="DA95" s="671"/>
      <c r="DB95" s="671"/>
      <c r="DC95" s="671"/>
      <c r="DD95" s="671"/>
      <c r="DE95" s="671"/>
      <c r="DF95" s="671"/>
      <c r="DG95" s="671"/>
      <c r="DH95" s="671"/>
      <c r="DI95" s="671"/>
      <c r="DJ95" s="671"/>
      <c r="DK95" s="671"/>
      <c r="DL95" s="671"/>
      <c r="DM95" s="671"/>
      <c r="DN95" s="671"/>
      <c r="DO95" s="671"/>
      <c r="DP95" s="671"/>
      <c r="DQ95" s="671"/>
      <c r="DR95" s="671"/>
      <c r="DS95" s="671"/>
      <c r="DT95" s="671"/>
      <c r="DU95" s="671"/>
      <c r="DV95" s="671"/>
      <c r="DW95" s="671"/>
      <c r="DX95" s="671"/>
      <c r="DY95" s="671"/>
      <c r="DZ95" s="671"/>
      <c r="EA95" s="671"/>
      <c r="EB95" s="671"/>
      <c r="EC95" s="671"/>
      <c r="ED95" s="671"/>
      <c r="EE95" s="671"/>
      <c r="EF95" s="671"/>
      <c r="EG95" s="671"/>
      <c r="EH95" s="671"/>
      <c r="EI95" s="671"/>
      <c r="EJ95" s="671"/>
      <c r="EK95" s="671"/>
      <c r="EL95" s="671"/>
      <c r="EM95" s="671"/>
      <c r="EN95" s="671"/>
      <c r="EO95" s="671"/>
      <c r="EP95" s="671"/>
      <c r="EQ95" s="671"/>
      <c r="ER95" s="671"/>
      <c r="ES95" s="671"/>
      <c r="ET95" s="671"/>
      <c r="EU95" s="671"/>
      <c r="EV95" s="671"/>
      <c r="EW95" s="671"/>
      <c r="EX95" s="671"/>
      <c r="EY95" s="671"/>
      <c r="EZ95" s="671"/>
      <c r="FA95" s="671"/>
      <c r="FB95" s="671"/>
      <c r="FC95" s="671"/>
      <c r="FD95" s="671"/>
      <c r="FE95" s="671"/>
      <c r="FF95" s="671"/>
      <c r="FG95" s="671"/>
      <c r="FH95" s="671"/>
      <c r="FI95" s="671"/>
      <c r="FJ95" s="671"/>
      <c r="FK95" s="671"/>
      <c r="FL95" s="671"/>
      <c r="FM95" s="671"/>
      <c r="FN95" s="671"/>
      <c r="FO95" s="671"/>
      <c r="FP95" s="671"/>
      <c r="FQ95" s="671"/>
      <c r="FR95" s="671"/>
      <c r="FS95" s="671"/>
      <c r="FT95" s="671"/>
      <c r="FU95" s="671"/>
      <c r="FV95" s="671"/>
      <c r="FW95" s="671"/>
      <c r="FX95" s="671"/>
      <c r="FY95" s="671"/>
      <c r="FZ95" s="671"/>
      <c r="GA95" s="671"/>
      <c r="GB95" s="671"/>
      <c r="GC95" s="671"/>
      <c r="GD95" s="671"/>
      <c r="GE95" s="671"/>
      <c r="GF95" s="671"/>
      <c r="GG95" s="671"/>
      <c r="GH95" s="671"/>
      <c r="GI95" s="671"/>
      <c r="GJ95" s="671"/>
      <c r="GK95" s="671"/>
      <c r="GL95" s="671"/>
      <c r="GM95" s="671"/>
      <c r="GN95" s="671"/>
      <c r="GO95" s="671"/>
      <c r="GP95" s="671"/>
      <c r="GQ95" s="671"/>
      <c r="GR95" s="671"/>
      <c r="GS95" s="671"/>
      <c r="GT95" s="671"/>
      <c r="GU95" s="671"/>
      <c r="GV95" s="671"/>
      <c r="GW95" s="671"/>
      <c r="GX95" s="671"/>
      <c r="GY95" s="671"/>
      <c r="GZ95" s="671"/>
      <c r="HA95" s="671"/>
      <c r="HB95" s="671"/>
      <c r="HC95" s="671"/>
      <c r="HD95" s="671"/>
      <c r="HE95" s="671"/>
      <c r="HF95" s="671"/>
      <c r="HG95" s="671"/>
      <c r="HH95" s="671"/>
      <c r="HI95" s="671"/>
      <c r="HJ95" s="671"/>
      <c r="HK95" s="671"/>
      <c r="HL95" s="671"/>
      <c r="HM95" s="671"/>
      <c r="HN95" s="671"/>
      <c r="HO95" s="671"/>
      <c r="HP95" s="671"/>
      <c r="HQ95" s="671"/>
      <c r="HR95" s="671"/>
      <c r="HS95" s="671"/>
      <c r="HT95" s="671"/>
      <c r="HU95" s="671"/>
      <c r="HV95" s="671"/>
      <c r="HW95" s="671"/>
      <c r="HX95" s="671"/>
      <c r="HY95" s="671"/>
      <c r="HZ95" s="671"/>
      <c r="IA95" s="671"/>
      <c r="IB95" s="671"/>
      <c r="IC95" s="671"/>
      <c r="ID95" s="671"/>
      <c r="IE95" s="671"/>
      <c r="IF95" s="671"/>
      <c r="IG95" s="671"/>
      <c r="IH95" s="671"/>
      <c r="II95" s="671"/>
      <c r="IJ95" s="671"/>
      <c r="IK95" s="671"/>
      <c r="IL95" s="671"/>
      <c r="IM95" s="671"/>
      <c r="IN95" s="671"/>
      <c r="IO95" s="671"/>
      <c r="IP95" s="671"/>
      <c r="IQ95" s="671"/>
      <c r="IR95" s="671"/>
      <c r="IS95" s="671"/>
      <c r="IT95" s="689"/>
      <c r="IU95" s="677"/>
    </row>
    <row r="96" spans="1:255" ht="3" customHeight="1" x14ac:dyDescent="0.25">
      <c r="A96" s="93"/>
      <c r="B96" s="93"/>
      <c r="C96" s="93"/>
      <c r="D96" s="93"/>
      <c r="E96" s="406"/>
      <c r="F96" s="407"/>
      <c r="G96" s="407"/>
      <c r="H96" s="407"/>
      <c r="I96" s="407"/>
      <c r="J96" s="407"/>
      <c r="K96" s="407"/>
      <c r="L96" s="407"/>
      <c r="M96" s="407"/>
      <c r="N96" s="407"/>
      <c r="O96" s="407"/>
      <c r="P96" s="407"/>
      <c r="Q96" s="407"/>
      <c r="R96" s="407"/>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07"/>
      <c r="BQ96" s="407"/>
      <c r="BR96" s="407"/>
      <c r="BS96" s="407"/>
      <c r="BT96" s="407"/>
      <c r="BU96" s="407"/>
      <c r="BV96" s="407"/>
      <c r="BW96" s="407"/>
      <c r="BX96" s="407"/>
      <c r="BY96" s="407"/>
      <c r="BZ96" s="407"/>
      <c r="CA96" s="407"/>
      <c r="CB96" s="407"/>
      <c r="CC96" s="407"/>
      <c r="CD96" s="407"/>
      <c r="CE96" s="407"/>
      <c r="CF96" s="407"/>
      <c r="CG96" s="407"/>
      <c r="CH96" s="407"/>
      <c r="CI96" s="407"/>
      <c r="CJ96" s="407"/>
      <c r="CK96" s="407"/>
      <c r="CL96" s="407"/>
      <c r="CM96" s="407"/>
      <c r="CN96" s="407"/>
      <c r="CO96" s="407"/>
      <c r="CP96" s="407"/>
      <c r="CQ96" s="407"/>
      <c r="CR96" s="407"/>
      <c r="CS96" s="407"/>
      <c r="CT96" s="407"/>
      <c r="CU96" s="407"/>
      <c r="CV96" s="407"/>
      <c r="CW96" s="407"/>
      <c r="CX96" s="407"/>
      <c r="CY96" s="407"/>
      <c r="CZ96" s="407"/>
      <c r="DA96" s="407"/>
      <c r="DB96" s="407"/>
      <c r="DC96" s="407"/>
      <c r="DD96" s="407"/>
      <c r="DE96" s="407"/>
      <c r="DF96" s="407"/>
      <c r="DG96" s="407"/>
      <c r="DH96" s="407"/>
      <c r="DI96" s="407"/>
      <c r="DJ96" s="407"/>
      <c r="DK96" s="407"/>
      <c r="DL96" s="407"/>
      <c r="DM96" s="407"/>
      <c r="DN96" s="407"/>
      <c r="DO96" s="407"/>
      <c r="DP96" s="407"/>
      <c r="DQ96" s="407"/>
      <c r="DR96" s="407"/>
      <c r="DS96" s="407"/>
      <c r="DT96" s="407"/>
      <c r="DU96" s="407"/>
      <c r="DV96" s="407"/>
      <c r="DW96" s="407"/>
      <c r="DX96" s="407"/>
      <c r="DY96" s="407"/>
      <c r="DZ96" s="407"/>
      <c r="EA96" s="407"/>
      <c r="EB96" s="407"/>
      <c r="EC96" s="407"/>
      <c r="ED96" s="407"/>
      <c r="EE96" s="407"/>
      <c r="EF96" s="407"/>
      <c r="EG96" s="407"/>
      <c r="EH96" s="407"/>
      <c r="EI96" s="407"/>
      <c r="EJ96" s="407"/>
      <c r="EK96" s="407"/>
      <c r="EL96" s="407"/>
      <c r="EM96" s="407"/>
      <c r="EN96" s="407"/>
      <c r="EO96" s="407"/>
      <c r="EP96" s="407"/>
      <c r="EQ96" s="407"/>
      <c r="ER96" s="407"/>
      <c r="ES96" s="407"/>
      <c r="ET96" s="407"/>
      <c r="EU96" s="407"/>
      <c r="EV96" s="407"/>
      <c r="EW96" s="407"/>
      <c r="EX96" s="407"/>
      <c r="EY96" s="407"/>
      <c r="EZ96" s="407"/>
      <c r="FA96" s="407"/>
      <c r="FB96" s="407"/>
      <c r="FC96" s="407"/>
      <c r="FD96" s="407"/>
      <c r="FE96" s="407"/>
      <c r="FF96" s="407"/>
      <c r="FG96" s="407"/>
      <c r="FH96" s="407"/>
      <c r="FI96" s="407"/>
      <c r="FJ96" s="407"/>
      <c r="FK96" s="407"/>
      <c r="FL96" s="407"/>
      <c r="FM96" s="407"/>
      <c r="FN96" s="407"/>
      <c r="FO96" s="407"/>
      <c r="FP96" s="407"/>
      <c r="FQ96" s="407"/>
      <c r="FR96" s="407"/>
      <c r="FS96" s="407"/>
      <c r="FT96" s="407"/>
      <c r="FU96" s="407"/>
      <c r="FV96" s="407"/>
      <c r="FW96" s="407"/>
      <c r="FX96" s="407"/>
      <c r="FY96" s="407"/>
      <c r="FZ96" s="407"/>
      <c r="GA96" s="407"/>
      <c r="GB96" s="407"/>
      <c r="GC96" s="407"/>
      <c r="GD96" s="407"/>
      <c r="GE96" s="407"/>
      <c r="GF96" s="407"/>
      <c r="GG96" s="407"/>
      <c r="GH96" s="407"/>
      <c r="GI96" s="407"/>
      <c r="GJ96" s="407"/>
      <c r="GK96" s="407"/>
      <c r="GL96" s="407"/>
      <c r="GM96" s="407"/>
      <c r="GN96" s="407"/>
      <c r="GO96" s="407"/>
      <c r="GP96" s="407"/>
      <c r="GQ96" s="407"/>
      <c r="GR96" s="407"/>
      <c r="GS96" s="407"/>
      <c r="GT96" s="407"/>
      <c r="GU96" s="407"/>
      <c r="GV96" s="407"/>
      <c r="GW96" s="407"/>
      <c r="GX96" s="407"/>
      <c r="GY96" s="407"/>
      <c r="GZ96" s="407"/>
      <c r="HA96" s="407"/>
      <c r="HB96" s="407"/>
      <c r="HC96" s="407"/>
      <c r="HD96" s="407"/>
      <c r="HE96" s="407"/>
      <c r="HF96" s="407"/>
      <c r="HG96" s="407"/>
      <c r="HH96" s="407"/>
      <c r="HI96" s="407"/>
      <c r="HJ96" s="407"/>
      <c r="HK96" s="407"/>
      <c r="HL96" s="407"/>
      <c r="HM96" s="407"/>
      <c r="HN96" s="407"/>
      <c r="HO96" s="407"/>
      <c r="HP96" s="407"/>
      <c r="HQ96" s="407"/>
      <c r="HR96" s="407"/>
      <c r="HS96" s="407"/>
      <c r="HT96" s="407"/>
      <c r="HU96" s="407"/>
      <c r="HV96" s="407"/>
      <c r="HW96" s="407"/>
      <c r="HX96" s="407"/>
      <c r="HY96" s="407"/>
      <c r="HZ96" s="407"/>
      <c r="IA96" s="407"/>
      <c r="IB96" s="407"/>
      <c r="IC96" s="407"/>
      <c r="ID96" s="407"/>
      <c r="IE96" s="407"/>
      <c r="IF96" s="407"/>
      <c r="IG96" s="407"/>
      <c r="IH96" s="407"/>
      <c r="II96" s="407"/>
      <c r="IJ96" s="407"/>
      <c r="IK96" s="407"/>
      <c r="IL96" s="407"/>
      <c r="IM96" s="407"/>
      <c r="IN96" s="407"/>
      <c r="IO96" s="407"/>
      <c r="IP96" s="407"/>
      <c r="IQ96" s="407"/>
      <c r="IR96" s="407"/>
      <c r="IS96" s="407"/>
      <c r="IT96" s="407"/>
      <c r="IU96" s="466"/>
    </row>
    <row r="97" spans="1:255" ht="33.75" x14ac:dyDescent="0.25">
      <c r="A97" s="143" t="s">
        <v>324</v>
      </c>
      <c r="B97" s="71" t="str">
        <f>'Org ab 10 TEW'!C97</f>
        <v>Brandschutz, Rettungsdienst und Katastrophenschutz</v>
      </c>
      <c r="C97" s="71" t="str">
        <f>'Org ab 10 TEW'!D97</f>
        <v>Feuerschutz (örtlicher Brandschutz gem. § 3 Nr. 1 SächsBRKG)</v>
      </c>
      <c r="D97" s="668" t="str">
        <f>'Org ab 10 TEW'!E97</f>
        <v>1,00 VZÄ je 9.000 Einwohner</v>
      </c>
      <c r="E97" s="673">
        <f>SUM(F97:IU97)</f>
        <v>0</v>
      </c>
      <c r="F97" s="671"/>
      <c r="G97" s="671"/>
      <c r="H97" s="671"/>
      <c r="I97" s="671"/>
      <c r="J97" s="671"/>
      <c r="K97" s="671"/>
      <c r="L97" s="671"/>
      <c r="M97" s="671"/>
      <c r="N97" s="671"/>
      <c r="O97" s="671"/>
      <c r="P97" s="671"/>
      <c r="Q97" s="671"/>
      <c r="R97" s="671"/>
      <c r="S97" s="671"/>
      <c r="T97" s="671"/>
      <c r="U97" s="671"/>
      <c r="V97" s="671"/>
      <c r="W97" s="671"/>
      <c r="X97" s="671"/>
      <c r="Y97" s="671"/>
      <c r="Z97" s="671"/>
      <c r="AA97" s="671"/>
      <c r="AB97" s="671"/>
      <c r="AC97" s="671"/>
      <c r="AD97" s="671"/>
      <c r="AE97" s="671"/>
      <c r="AF97" s="671"/>
      <c r="AG97" s="671"/>
      <c r="AH97" s="671"/>
      <c r="AI97" s="671"/>
      <c r="AJ97" s="671"/>
      <c r="AK97" s="671"/>
      <c r="AL97" s="671"/>
      <c r="AM97" s="671"/>
      <c r="AN97" s="671"/>
      <c r="AO97" s="671"/>
      <c r="AP97" s="671"/>
      <c r="AQ97" s="671"/>
      <c r="AR97" s="671"/>
      <c r="AS97" s="671"/>
      <c r="AT97" s="671"/>
      <c r="AU97" s="671"/>
      <c r="AV97" s="671"/>
      <c r="AW97" s="671"/>
      <c r="AX97" s="671"/>
      <c r="AY97" s="671"/>
      <c r="AZ97" s="671"/>
      <c r="BA97" s="671"/>
      <c r="BB97" s="671"/>
      <c r="BC97" s="671"/>
      <c r="BD97" s="671"/>
      <c r="BE97" s="671"/>
      <c r="BF97" s="671"/>
      <c r="BG97" s="671"/>
      <c r="BH97" s="671"/>
      <c r="BI97" s="671"/>
      <c r="BJ97" s="671"/>
      <c r="BK97" s="671"/>
      <c r="BL97" s="671"/>
      <c r="BM97" s="671"/>
      <c r="BN97" s="671"/>
      <c r="BO97" s="671"/>
      <c r="BP97" s="671"/>
      <c r="BQ97" s="671"/>
      <c r="BR97" s="671"/>
      <c r="BS97" s="671"/>
      <c r="BT97" s="671"/>
      <c r="BU97" s="671"/>
      <c r="BV97" s="671"/>
      <c r="BW97" s="671"/>
      <c r="BX97" s="671"/>
      <c r="BY97" s="671"/>
      <c r="BZ97" s="671"/>
      <c r="CA97" s="671"/>
      <c r="CB97" s="671"/>
      <c r="CC97" s="671"/>
      <c r="CD97" s="671"/>
      <c r="CE97" s="671"/>
      <c r="CF97" s="671"/>
      <c r="CG97" s="671"/>
      <c r="CH97" s="671"/>
      <c r="CI97" s="671"/>
      <c r="CJ97" s="671"/>
      <c r="CK97" s="671"/>
      <c r="CL97" s="671"/>
      <c r="CM97" s="671"/>
      <c r="CN97" s="671"/>
      <c r="CO97" s="671"/>
      <c r="CP97" s="671"/>
      <c r="CQ97" s="671"/>
      <c r="CR97" s="671"/>
      <c r="CS97" s="671"/>
      <c r="CT97" s="671"/>
      <c r="CU97" s="671"/>
      <c r="CV97" s="671"/>
      <c r="CW97" s="671"/>
      <c r="CX97" s="671"/>
      <c r="CY97" s="671"/>
      <c r="CZ97" s="671"/>
      <c r="DA97" s="671"/>
      <c r="DB97" s="671"/>
      <c r="DC97" s="671"/>
      <c r="DD97" s="671"/>
      <c r="DE97" s="671"/>
      <c r="DF97" s="671"/>
      <c r="DG97" s="671"/>
      <c r="DH97" s="671"/>
      <c r="DI97" s="671"/>
      <c r="DJ97" s="671"/>
      <c r="DK97" s="671"/>
      <c r="DL97" s="671"/>
      <c r="DM97" s="671"/>
      <c r="DN97" s="671"/>
      <c r="DO97" s="671"/>
      <c r="DP97" s="671"/>
      <c r="DQ97" s="671"/>
      <c r="DR97" s="671"/>
      <c r="DS97" s="671"/>
      <c r="DT97" s="671"/>
      <c r="DU97" s="671"/>
      <c r="DV97" s="671"/>
      <c r="DW97" s="671"/>
      <c r="DX97" s="671"/>
      <c r="DY97" s="671"/>
      <c r="DZ97" s="671"/>
      <c r="EA97" s="671"/>
      <c r="EB97" s="671"/>
      <c r="EC97" s="671"/>
      <c r="ED97" s="671"/>
      <c r="EE97" s="671"/>
      <c r="EF97" s="671"/>
      <c r="EG97" s="671"/>
      <c r="EH97" s="671"/>
      <c r="EI97" s="671"/>
      <c r="EJ97" s="671"/>
      <c r="EK97" s="671"/>
      <c r="EL97" s="671"/>
      <c r="EM97" s="671"/>
      <c r="EN97" s="671"/>
      <c r="EO97" s="671"/>
      <c r="EP97" s="671"/>
      <c r="EQ97" s="671"/>
      <c r="ER97" s="671"/>
      <c r="ES97" s="671"/>
      <c r="ET97" s="671"/>
      <c r="EU97" s="671"/>
      <c r="EV97" s="671"/>
      <c r="EW97" s="671"/>
      <c r="EX97" s="671"/>
      <c r="EY97" s="671"/>
      <c r="EZ97" s="671"/>
      <c r="FA97" s="671"/>
      <c r="FB97" s="671"/>
      <c r="FC97" s="671"/>
      <c r="FD97" s="671"/>
      <c r="FE97" s="671"/>
      <c r="FF97" s="671"/>
      <c r="FG97" s="671"/>
      <c r="FH97" s="671"/>
      <c r="FI97" s="671"/>
      <c r="FJ97" s="671"/>
      <c r="FK97" s="671"/>
      <c r="FL97" s="671"/>
      <c r="FM97" s="671"/>
      <c r="FN97" s="671"/>
      <c r="FO97" s="671"/>
      <c r="FP97" s="671"/>
      <c r="FQ97" s="671"/>
      <c r="FR97" s="671"/>
      <c r="FS97" s="671"/>
      <c r="FT97" s="671"/>
      <c r="FU97" s="671"/>
      <c r="FV97" s="671"/>
      <c r="FW97" s="671"/>
      <c r="FX97" s="671"/>
      <c r="FY97" s="671"/>
      <c r="FZ97" s="671"/>
      <c r="GA97" s="671"/>
      <c r="GB97" s="671"/>
      <c r="GC97" s="671"/>
      <c r="GD97" s="671"/>
      <c r="GE97" s="671"/>
      <c r="GF97" s="671"/>
      <c r="GG97" s="671"/>
      <c r="GH97" s="671"/>
      <c r="GI97" s="671"/>
      <c r="GJ97" s="671"/>
      <c r="GK97" s="671"/>
      <c r="GL97" s="671"/>
      <c r="GM97" s="671"/>
      <c r="GN97" s="671"/>
      <c r="GO97" s="671"/>
      <c r="GP97" s="671"/>
      <c r="GQ97" s="671"/>
      <c r="GR97" s="671"/>
      <c r="GS97" s="671"/>
      <c r="GT97" s="671"/>
      <c r="GU97" s="671"/>
      <c r="GV97" s="671"/>
      <c r="GW97" s="671"/>
      <c r="GX97" s="671"/>
      <c r="GY97" s="671"/>
      <c r="GZ97" s="671"/>
      <c r="HA97" s="671"/>
      <c r="HB97" s="671"/>
      <c r="HC97" s="671"/>
      <c r="HD97" s="671"/>
      <c r="HE97" s="671"/>
      <c r="HF97" s="671"/>
      <c r="HG97" s="671"/>
      <c r="HH97" s="671"/>
      <c r="HI97" s="671"/>
      <c r="HJ97" s="671"/>
      <c r="HK97" s="671"/>
      <c r="HL97" s="671"/>
      <c r="HM97" s="671"/>
      <c r="HN97" s="671"/>
      <c r="HO97" s="671"/>
      <c r="HP97" s="671"/>
      <c r="HQ97" s="671"/>
      <c r="HR97" s="671"/>
      <c r="HS97" s="671"/>
      <c r="HT97" s="671"/>
      <c r="HU97" s="671"/>
      <c r="HV97" s="671"/>
      <c r="HW97" s="671"/>
      <c r="HX97" s="671"/>
      <c r="HY97" s="671"/>
      <c r="HZ97" s="671"/>
      <c r="IA97" s="671"/>
      <c r="IB97" s="671"/>
      <c r="IC97" s="671"/>
      <c r="ID97" s="671"/>
      <c r="IE97" s="671"/>
      <c r="IF97" s="671"/>
      <c r="IG97" s="671"/>
      <c r="IH97" s="671"/>
      <c r="II97" s="671"/>
      <c r="IJ97" s="671"/>
      <c r="IK97" s="671"/>
      <c r="IL97" s="671"/>
      <c r="IM97" s="671"/>
      <c r="IN97" s="671"/>
      <c r="IO97" s="671"/>
      <c r="IP97" s="671"/>
      <c r="IQ97" s="671"/>
      <c r="IR97" s="671"/>
      <c r="IS97" s="671"/>
      <c r="IT97" s="689"/>
      <c r="IU97" s="677"/>
    </row>
    <row r="98" spans="1:255" ht="33.75" x14ac:dyDescent="0.25">
      <c r="A98" s="472" t="s">
        <v>325</v>
      </c>
      <c r="B98" s="71" t="str">
        <f>'Org ab 10 TEW'!C98</f>
        <v>Brandschutz, Rettungsdienst und Katastrophenschutz</v>
      </c>
      <c r="C98" s="71" t="str">
        <f>'Org ab 10 TEW'!D98</f>
        <v>Mitwirkung beim Katastrophenschutz, Bevölkerungsschutz</v>
      </c>
      <c r="D98" s="670"/>
      <c r="E98" s="674"/>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2"/>
      <c r="AY98" s="672"/>
      <c r="AZ98" s="672"/>
      <c r="BA98" s="672"/>
      <c r="BB98" s="672"/>
      <c r="BC98" s="672"/>
      <c r="BD98" s="672"/>
      <c r="BE98" s="672"/>
      <c r="BF98" s="672"/>
      <c r="BG98" s="672"/>
      <c r="BH98" s="672"/>
      <c r="BI98" s="672"/>
      <c r="BJ98" s="672"/>
      <c r="BK98" s="672"/>
      <c r="BL98" s="672"/>
      <c r="BM98" s="672"/>
      <c r="BN98" s="672"/>
      <c r="BO98" s="672"/>
      <c r="BP98" s="672"/>
      <c r="BQ98" s="672"/>
      <c r="BR98" s="672"/>
      <c r="BS98" s="672"/>
      <c r="BT98" s="672"/>
      <c r="BU98" s="672"/>
      <c r="BV98" s="672"/>
      <c r="BW98" s="672"/>
      <c r="BX98" s="672"/>
      <c r="BY98" s="672"/>
      <c r="BZ98" s="672"/>
      <c r="CA98" s="672"/>
      <c r="CB98" s="672"/>
      <c r="CC98" s="672"/>
      <c r="CD98" s="672"/>
      <c r="CE98" s="672"/>
      <c r="CF98" s="672"/>
      <c r="CG98" s="672"/>
      <c r="CH98" s="672"/>
      <c r="CI98" s="672"/>
      <c r="CJ98" s="672"/>
      <c r="CK98" s="672"/>
      <c r="CL98" s="672"/>
      <c r="CM98" s="672"/>
      <c r="CN98" s="672"/>
      <c r="CO98" s="672"/>
      <c r="CP98" s="672"/>
      <c r="CQ98" s="672"/>
      <c r="CR98" s="672"/>
      <c r="CS98" s="672"/>
      <c r="CT98" s="672"/>
      <c r="CU98" s="672"/>
      <c r="CV98" s="672"/>
      <c r="CW98" s="672"/>
      <c r="CX98" s="672"/>
      <c r="CY98" s="672"/>
      <c r="CZ98" s="672"/>
      <c r="DA98" s="672"/>
      <c r="DB98" s="672"/>
      <c r="DC98" s="672"/>
      <c r="DD98" s="672"/>
      <c r="DE98" s="672"/>
      <c r="DF98" s="672"/>
      <c r="DG98" s="672"/>
      <c r="DH98" s="672"/>
      <c r="DI98" s="672"/>
      <c r="DJ98" s="672"/>
      <c r="DK98" s="672"/>
      <c r="DL98" s="672"/>
      <c r="DM98" s="672"/>
      <c r="DN98" s="672"/>
      <c r="DO98" s="672"/>
      <c r="DP98" s="672"/>
      <c r="DQ98" s="672"/>
      <c r="DR98" s="672"/>
      <c r="DS98" s="672"/>
      <c r="DT98" s="672"/>
      <c r="DU98" s="672"/>
      <c r="DV98" s="672"/>
      <c r="DW98" s="672"/>
      <c r="DX98" s="672"/>
      <c r="DY98" s="672"/>
      <c r="DZ98" s="672"/>
      <c r="EA98" s="672"/>
      <c r="EB98" s="672"/>
      <c r="EC98" s="672"/>
      <c r="ED98" s="672"/>
      <c r="EE98" s="672"/>
      <c r="EF98" s="672"/>
      <c r="EG98" s="672"/>
      <c r="EH98" s="672"/>
      <c r="EI98" s="672"/>
      <c r="EJ98" s="672"/>
      <c r="EK98" s="672"/>
      <c r="EL98" s="672"/>
      <c r="EM98" s="672"/>
      <c r="EN98" s="672"/>
      <c r="EO98" s="672"/>
      <c r="EP98" s="672"/>
      <c r="EQ98" s="672"/>
      <c r="ER98" s="672"/>
      <c r="ES98" s="672"/>
      <c r="ET98" s="672"/>
      <c r="EU98" s="672"/>
      <c r="EV98" s="672"/>
      <c r="EW98" s="672"/>
      <c r="EX98" s="672"/>
      <c r="EY98" s="672"/>
      <c r="EZ98" s="672"/>
      <c r="FA98" s="672"/>
      <c r="FB98" s="672"/>
      <c r="FC98" s="672"/>
      <c r="FD98" s="672"/>
      <c r="FE98" s="672"/>
      <c r="FF98" s="672"/>
      <c r="FG98" s="672"/>
      <c r="FH98" s="672"/>
      <c r="FI98" s="672"/>
      <c r="FJ98" s="672"/>
      <c r="FK98" s="672"/>
      <c r="FL98" s="672"/>
      <c r="FM98" s="672"/>
      <c r="FN98" s="672"/>
      <c r="FO98" s="672"/>
      <c r="FP98" s="672"/>
      <c r="FQ98" s="672"/>
      <c r="FR98" s="672"/>
      <c r="FS98" s="672"/>
      <c r="FT98" s="672"/>
      <c r="FU98" s="672"/>
      <c r="FV98" s="672"/>
      <c r="FW98" s="672"/>
      <c r="FX98" s="672"/>
      <c r="FY98" s="672"/>
      <c r="FZ98" s="672"/>
      <c r="GA98" s="672"/>
      <c r="GB98" s="672"/>
      <c r="GC98" s="672"/>
      <c r="GD98" s="672"/>
      <c r="GE98" s="672"/>
      <c r="GF98" s="672"/>
      <c r="GG98" s="672"/>
      <c r="GH98" s="672"/>
      <c r="GI98" s="672"/>
      <c r="GJ98" s="672"/>
      <c r="GK98" s="672"/>
      <c r="GL98" s="672"/>
      <c r="GM98" s="672"/>
      <c r="GN98" s="672"/>
      <c r="GO98" s="672"/>
      <c r="GP98" s="672"/>
      <c r="GQ98" s="672"/>
      <c r="GR98" s="672"/>
      <c r="GS98" s="672"/>
      <c r="GT98" s="672"/>
      <c r="GU98" s="672"/>
      <c r="GV98" s="672"/>
      <c r="GW98" s="672"/>
      <c r="GX98" s="672"/>
      <c r="GY98" s="672"/>
      <c r="GZ98" s="672"/>
      <c r="HA98" s="672"/>
      <c r="HB98" s="672"/>
      <c r="HC98" s="672"/>
      <c r="HD98" s="672"/>
      <c r="HE98" s="672"/>
      <c r="HF98" s="672"/>
      <c r="HG98" s="672"/>
      <c r="HH98" s="672"/>
      <c r="HI98" s="672"/>
      <c r="HJ98" s="672"/>
      <c r="HK98" s="672"/>
      <c r="HL98" s="672"/>
      <c r="HM98" s="672"/>
      <c r="HN98" s="672"/>
      <c r="HO98" s="672"/>
      <c r="HP98" s="672"/>
      <c r="HQ98" s="672"/>
      <c r="HR98" s="672"/>
      <c r="HS98" s="672"/>
      <c r="HT98" s="672"/>
      <c r="HU98" s="672"/>
      <c r="HV98" s="672"/>
      <c r="HW98" s="672"/>
      <c r="HX98" s="672"/>
      <c r="HY98" s="672"/>
      <c r="HZ98" s="672"/>
      <c r="IA98" s="672"/>
      <c r="IB98" s="672"/>
      <c r="IC98" s="672"/>
      <c r="ID98" s="672"/>
      <c r="IE98" s="672"/>
      <c r="IF98" s="672"/>
      <c r="IG98" s="672"/>
      <c r="IH98" s="672"/>
      <c r="II98" s="672"/>
      <c r="IJ98" s="672"/>
      <c r="IK98" s="672"/>
      <c r="IL98" s="672"/>
      <c r="IM98" s="672"/>
      <c r="IN98" s="672"/>
      <c r="IO98" s="672"/>
      <c r="IP98" s="672"/>
      <c r="IQ98" s="672"/>
      <c r="IR98" s="672"/>
      <c r="IS98" s="672"/>
      <c r="IT98" s="690"/>
      <c r="IU98" s="677"/>
    </row>
    <row r="99" spans="1:255" ht="3" customHeight="1" x14ac:dyDescent="0.25">
      <c r="A99" s="93"/>
      <c r="B99" s="93"/>
      <c r="C99" s="93"/>
      <c r="D99" s="93"/>
      <c r="E99" s="406"/>
      <c r="F99" s="407"/>
      <c r="G99" s="407"/>
      <c r="H99" s="407"/>
      <c r="I99" s="407"/>
      <c r="J99" s="407"/>
      <c r="K99" s="407"/>
      <c r="L99" s="407"/>
      <c r="M99" s="407"/>
      <c r="N99" s="407"/>
      <c r="O99" s="407"/>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c r="BP99" s="407"/>
      <c r="BQ99" s="407"/>
      <c r="BR99" s="407"/>
      <c r="BS99" s="407"/>
      <c r="BT99" s="407"/>
      <c r="BU99" s="407"/>
      <c r="BV99" s="407"/>
      <c r="BW99" s="407"/>
      <c r="BX99" s="407"/>
      <c r="BY99" s="407"/>
      <c r="BZ99" s="407"/>
      <c r="CA99" s="407"/>
      <c r="CB99" s="407"/>
      <c r="CC99" s="407"/>
      <c r="CD99" s="407"/>
      <c r="CE99" s="407"/>
      <c r="CF99" s="407"/>
      <c r="CG99" s="407"/>
      <c r="CH99" s="407"/>
      <c r="CI99" s="407"/>
      <c r="CJ99" s="407"/>
      <c r="CK99" s="407"/>
      <c r="CL99" s="407"/>
      <c r="CM99" s="407"/>
      <c r="CN99" s="407"/>
      <c r="CO99" s="407"/>
      <c r="CP99" s="407"/>
      <c r="CQ99" s="407"/>
      <c r="CR99" s="407"/>
      <c r="CS99" s="407"/>
      <c r="CT99" s="407"/>
      <c r="CU99" s="407"/>
      <c r="CV99" s="407"/>
      <c r="CW99" s="407"/>
      <c r="CX99" s="407"/>
      <c r="CY99" s="407"/>
      <c r="CZ99" s="407"/>
      <c r="DA99" s="407"/>
      <c r="DB99" s="407"/>
      <c r="DC99" s="407"/>
      <c r="DD99" s="407"/>
      <c r="DE99" s="407"/>
      <c r="DF99" s="407"/>
      <c r="DG99" s="407"/>
      <c r="DH99" s="407"/>
      <c r="DI99" s="407"/>
      <c r="DJ99" s="407"/>
      <c r="DK99" s="407"/>
      <c r="DL99" s="407"/>
      <c r="DM99" s="407"/>
      <c r="DN99" s="407"/>
      <c r="DO99" s="407"/>
      <c r="DP99" s="407"/>
      <c r="DQ99" s="407"/>
      <c r="DR99" s="407"/>
      <c r="DS99" s="407"/>
      <c r="DT99" s="407"/>
      <c r="DU99" s="407"/>
      <c r="DV99" s="407"/>
      <c r="DW99" s="407"/>
      <c r="DX99" s="407"/>
      <c r="DY99" s="407"/>
      <c r="DZ99" s="407"/>
      <c r="EA99" s="407"/>
      <c r="EB99" s="407"/>
      <c r="EC99" s="407"/>
      <c r="ED99" s="407"/>
      <c r="EE99" s="407"/>
      <c r="EF99" s="407"/>
      <c r="EG99" s="407"/>
      <c r="EH99" s="407"/>
      <c r="EI99" s="407"/>
      <c r="EJ99" s="407"/>
      <c r="EK99" s="407"/>
      <c r="EL99" s="407"/>
      <c r="EM99" s="407"/>
      <c r="EN99" s="407"/>
      <c r="EO99" s="407"/>
      <c r="EP99" s="407"/>
      <c r="EQ99" s="407"/>
      <c r="ER99" s="407"/>
      <c r="ES99" s="407"/>
      <c r="ET99" s="407"/>
      <c r="EU99" s="407"/>
      <c r="EV99" s="407"/>
      <c r="EW99" s="407"/>
      <c r="EX99" s="407"/>
      <c r="EY99" s="407"/>
      <c r="EZ99" s="407"/>
      <c r="FA99" s="407"/>
      <c r="FB99" s="407"/>
      <c r="FC99" s="407"/>
      <c r="FD99" s="407"/>
      <c r="FE99" s="407"/>
      <c r="FF99" s="407"/>
      <c r="FG99" s="407"/>
      <c r="FH99" s="407"/>
      <c r="FI99" s="407"/>
      <c r="FJ99" s="407"/>
      <c r="FK99" s="407"/>
      <c r="FL99" s="407"/>
      <c r="FM99" s="407"/>
      <c r="FN99" s="407"/>
      <c r="FO99" s="407"/>
      <c r="FP99" s="407"/>
      <c r="FQ99" s="407"/>
      <c r="FR99" s="407"/>
      <c r="FS99" s="407"/>
      <c r="FT99" s="407"/>
      <c r="FU99" s="407"/>
      <c r="FV99" s="407"/>
      <c r="FW99" s="407"/>
      <c r="FX99" s="407"/>
      <c r="FY99" s="407"/>
      <c r="FZ99" s="407"/>
      <c r="GA99" s="407"/>
      <c r="GB99" s="407"/>
      <c r="GC99" s="407"/>
      <c r="GD99" s="407"/>
      <c r="GE99" s="407"/>
      <c r="GF99" s="407"/>
      <c r="GG99" s="407"/>
      <c r="GH99" s="407"/>
      <c r="GI99" s="407"/>
      <c r="GJ99" s="407"/>
      <c r="GK99" s="407"/>
      <c r="GL99" s="407"/>
      <c r="GM99" s="407"/>
      <c r="GN99" s="407"/>
      <c r="GO99" s="407"/>
      <c r="GP99" s="407"/>
      <c r="GQ99" s="407"/>
      <c r="GR99" s="407"/>
      <c r="GS99" s="407"/>
      <c r="GT99" s="407"/>
      <c r="GU99" s="407"/>
      <c r="GV99" s="407"/>
      <c r="GW99" s="407"/>
      <c r="GX99" s="407"/>
      <c r="GY99" s="407"/>
      <c r="GZ99" s="407"/>
      <c r="HA99" s="407"/>
      <c r="HB99" s="407"/>
      <c r="HC99" s="407"/>
      <c r="HD99" s="407"/>
      <c r="HE99" s="407"/>
      <c r="HF99" s="407"/>
      <c r="HG99" s="407"/>
      <c r="HH99" s="407"/>
      <c r="HI99" s="407"/>
      <c r="HJ99" s="407"/>
      <c r="HK99" s="407"/>
      <c r="HL99" s="407"/>
      <c r="HM99" s="407"/>
      <c r="HN99" s="407"/>
      <c r="HO99" s="407"/>
      <c r="HP99" s="407"/>
      <c r="HQ99" s="407"/>
      <c r="HR99" s="407"/>
      <c r="HS99" s="407"/>
      <c r="HT99" s="407"/>
      <c r="HU99" s="407"/>
      <c r="HV99" s="407"/>
      <c r="HW99" s="407"/>
      <c r="HX99" s="407"/>
      <c r="HY99" s="407"/>
      <c r="HZ99" s="407"/>
      <c r="IA99" s="407"/>
      <c r="IB99" s="407"/>
      <c r="IC99" s="407"/>
      <c r="ID99" s="407"/>
      <c r="IE99" s="407"/>
      <c r="IF99" s="407"/>
      <c r="IG99" s="407"/>
      <c r="IH99" s="407"/>
      <c r="II99" s="407"/>
      <c r="IJ99" s="407"/>
      <c r="IK99" s="407"/>
      <c r="IL99" s="407"/>
      <c r="IM99" s="407"/>
      <c r="IN99" s="407"/>
      <c r="IO99" s="407"/>
      <c r="IP99" s="407"/>
      <c r="IQ99" s="407"/>
      <c r="IR99" s="407"/>
      <c r="IS99" s="407"/>
      <c r="IT99" s="407"/>
      <c r="IU99" s="466"/>
    </row>
    <row r="100" spans="1:255" ht="33.75" x14ac:dyDescent="0.25">
      <c r="A100" s="167" t="s">
        <v>80</v>
      </c>
      <c r="B100" s="71" t="str">
        <f>'Org ab 10 TEW'!C100</f>
        <v>Schulen</v>
      </c>
      <c r="C100" s="71" t="str">
        <f>'Org ab 10 TEW'!D100</f>
        <v>Mitwirkung bei der Schulnetzplanung und Schulträgeraufgaben</v>
      </c>
      <c r="D100" s="71" t="str">
        <f>'Org ab 10 TEW'!E100</f>
        <v>1,00 VZÄ je 2.000 Schüler</v>
      </c>
      <c r="E100" s="395">
        <f t="shared" ref="E100:E103" si="11">SUM(F100:IU100)</f>
        <v>0</v>
      </c>
      <c r="F100" s="409"/>
      <c r="G100" s="409"/>
      <c r="H100" s="409"/>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09"/>
      <c r="BB100" s="409"/>
      <c r="BC100" s="409"/>
      <c r="BD100" s="409"/>
      <c r="BE100" s="409"/>
      <c r="BF100" s="409"/>
      <c r="BG100" s="409"/>
      <c r="BH100" s="409"/>
      <c r="BI100" s="409"/>
      <c r="BJ100" s="409"/>
      <c r="BK100" s="409"/>
      <c r="BL100" s="409"/>
      <c r="BM100" s="409"/>
      <c r="BN100" s="409"/>
      <c r="BO100" s="409"/>
      <c r="BP100" s="409"/>
      <c r="BQ100" s="409"/>
      <c r="BR100" s="409"/>
      <c r="BS100" s="409"/>
      <c r="BT100" s="409"/>
      <c r="BU100" s="409"/>
      <c r="BV100" s="409"/>
      <c r="BW100" s="409"/>
      <c r="BX100" s="409"/>
      <c r="BY100" s="409"/>
      <c r="BZ100" s="409"/>
      <c r="CA100" s="409"/>
      <c r="CB100" s="409"/>
      <c r="CC100" s="409"/>
      <c r="CD100" s="409"/>
      <c r="CE100" s="409"/>
      <c r="CF100" s="409"/>
      <c r="CG100" s="409"/>
      <c r="CH100" s="409"/>
      <c r="CI100" s="409"/>
      <c r="CJ100" s="409"/>
      <c r="CK100" s="409"/>
      <c r="CL100" s="409"/>
      <c r="CM100" s="409"/>
      <c r="CN100" s="409"/>
      <c r="CO100" s="409"/>
      <c r="CP100" s="409"/>
      <c r="CQ100" s="409"/>
      <c r="CR100" s="409"/>
      <c r="CS100" s="409"/>
      <c r="CT100" s="409"/>
      <c r="CU100" s="409"/>
      <c r="CV100" s="409"/>
      <c r="CW100" s="409"/>
      <c r="CX100" s="409"/>
      <c r="CY100" s="409"/>
      <c r="CZ100" s="409"/>
      <c r="DA100" s="409"/>
      <c r="DB100" s="409"/>
      <c r="DC100" s="409"/>
      <c r="DD100" s="409"/>
      <c r="DE100" s="409"/>
      <c r="DF100" s="409"/>
      <c r="DG100" s="409"/>
      <c r="DH100" s="409"/>
      <c r="DI100" s="409"/>
      <c r="DJ100" s="409"/>
      <c r="DK100" s="409"/>
      <c r="DL100" s="409"/>
      <c r="DM100" s="409"/>
      <c r="DN100" s="409"/>
      <c r="DO100" s="409"/>
      <c r="DP100" s="409"/>
      <c r="DQ100" s="409"/>
      <c r="DR100" s="409"/>
      <c r="DS100" s="409"/>
      <c r="DT100" s="409"/>
      <c r="DU100" s="409"/>
      <c r="DV100" s="409"/>
      <c r="DW100" s="409"/>
      <c r="DX100" s="409"/>
      <c r="DY100" s="409"/>
      <c r="DZ100" s="409"/>
      <c r="EA100" s="409"/>
      <c r="EB100" s="409"/>
      <c r="EC100" s="409"/>
      <c r="ED100" s="409"/>
      <c r="EE100" s="409"/>
      <c r="EF100" s="409"/>
      <c r="EG100" s="409"/>
      <c r="EH100" s="409"/>
      <c r="EI100" s="409"/>
      <c r="EJ100" s="409"/>
      <c r="EK100" s="409"/>
      <c r="EL100" s="409"/>
      <c r="EM100" s="409"/>
      <c r="EN100" s="409"/>
      <c r="EO100" s="409"/>
      <c r="EP100" s="409"/>
      <c r="EQ100" s="409"/>
      <c r="ER100" s="409"/>
      <c r="ES100" s="409"/>
      <c r="ET100" s="409"/>
      <c r="EU100" s="409"/>
      <c r="EV100" s="409"/>
      <c r="EW100" s="409"/>
      <c r="EX100" s="409"/>
      <c r="EY100" s="409"/>
      <c r="EZ100" s="409"/>
      <c r="FA100" s="409"/>
      <c r="FB100" s="409"/>
      <c r="FC100" s="409"/>
      <c r="FD100" s="409"/>
      <c r="FE100" s="409"/>
      <c r="FF100" s="409"/>
      <c r="FG100" s="409"/>
      <c r="FH100" s="409"/>
      <c r="FI100" s="409"/>
      <c r="FJ100" s="409"/>
      <c r="FK100" s="409"/>
      <c r="FL100" s="409"/>
      <c r="FM100" s="409"/>
      <c r="FN100" s="409"/>
      <c r="FO100" s="409"/>
      <c r="FP100" s="409"/>
      <c r="FQ100" s="409"/>
      <c r="FR100" s="409"/>
      <c r="FS100" s="409"/>
      <c r="FT100" s="409"/>
      <c r="FU100" s="409"/>
      <c r="FV100" s="409"/>
      <c r="FW100" s="409"/>
      <c r="FX100" s="409"/>
      <c r="FY100" s="409"/>
      <c r="FZ100" s="409"/>
      <c r="GA100" s="409"/>
      <c r="GB100" s="409"/>
      <c r="GC100" s="409"/>
      <c r="GD100" s="409"/>
      <c r="GE100" s="409"/>
      <c r="GF100" s="409"/>
      <c r="GG100" s="409"/>
      <c r="GH100" s="409"/>
      <c r="GI100" s="409"/>
      <c r="GJ100" s="409"/>
      <c r="GK100" s="409"/>
      <c r="GL100" s="409"/>
      <c r="GM100" s="409"/>
      <c r="GN100" s="409"/>
      <c r="GO100" s="409"/>
      <c r="GP100" s="409"/>
      <c r="GQ100" s="409"/>
      <c r="GR100" s="409"/>
      <c r="GS100" s="409"/>
      <c r="GT100" s="409"/>
      <c r="GU100" s="409"/>
      <c r="GV100" s="409"/>
      <c r="GW100" s="409"/>
      <c r="GX100" s="409"/>
      <c r="GY100" s="409"/>
      <c r="GZ100" s="409"/>
      <c r="HA100" s="409"/>
      <c r="HB100" s="409"/>
      <c r="HC100" s="409"/>
      <c r="HD100" s="409"/>
      <c r="HE100" s="409"/>
      <c r="HF100" s="409"/>
      <c r="HG100" s="409"/>
      <c r="HH100" s="409"/>
      <c r="HI100" s="409"/>
      <c r="HJ100" s="409"/>
      <c r="HK100" s="409"/>
      <c r="HL100" s="409"/>
      <c r="HM100" s="409"/>
      <c r="HN100" s="409"/>
      <c r="HO100" s="409"/>
      <c r="HP100" s="409"/>
      <c r="HQ100" s="409"/>
      <c r="HR100" s="409"/>
      <c r="HS100" s="409"/>
      <c r="HT100" s="409"/>
      <c r="HU100" s="409"/>
      <c r="HV100" s="409"/>
      <c r="HW100" s="409"/>
      <c r="HX100" s="409"/>
      <c r="HY100" s="409"/>
      <c r="HZ100" s="409"/>
      <c r="IA100" s="409"/>
      <c r="IB100" s="409"/>
      <c r="IC100" s="409"/>
      <c r="ID100" s="409"/>
      <c r="IE100" s="409"/>
      <c r="IF100" s="409"/>
      <c r="IG100" s="409"/>
      <c r="IH100" s="409"/>
      <c r="II100" s="409"/>
      <c r="IJ100" s="409"/>
      <c r="IK100" s="409"/>
      <c r="IL100" s="409"/>
      <c r="IM100" s="409"/>
      <c r="IN100" s="409"/>
      <c r="IO100" s="409"/>
      <c r="IP100" s="409"/>
      <c r="IQ100" s="409"/>
      <c r="IR100" s="409"/>
      <c r="IS100" s="409"/>
      <c r="IT100" s="455"/>
      <c r="IU100" s="419"/>
    </row>
    <row r="101" spans="1:255" ht="45" x14ac:dyDescent="0.25">
      <c r="A101" s="167" t="s">
        <v>81</v>
      </c>
      <c r="B101" s="71" t="str">
        <f>'Org ab 10 TEW'!C101</f>
        <v>Schulen</v>
      </c>
      <c r="C101" s="71" t="str">
        <f>'Org ab 10 TEW'!D101</f>
        <v>Sekretariatsangelegenheiten und Schulsachbearbeitung vor Ort in Grundschulen, Oberschulen, Gymnasien</v>
      </c>
      <c r="D101" s="71" t="str">
        <f>'Org ab 10 TEW'!E101</f>
        <v>1,00 VZÄ je 410 Schüler</v>
      </c>
      <c r="E101" s="395">
        <f t="shared" si="11"/>
        <v>0</v>
      </c>
      <c r="F101" s="409"/>
      <c r="G101" s="409"/>
      <c r="H101" s="409"/>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c r="AZ101" s="409"/>
      <c r="BA101" s="409"/>
      <c r="BB101" s="409"/>
      <c r="BC101" s="409"/>
      <c r="BD101" s="409"/>
      <c r="BE101" s="409"/>
      <c r="BF101" s="409"/>
      <c r="BG101" s="409"/>
      <c r="BH101" s="409"/>
      <c r="BI101" s="409"/>
      <c r="BJ101" s="409"/>
      <c r="BK101" s="409"/>
      <c r="BL101" s="409"/>
      <c r="BM101" s="409"/>
      <c r="BN101" s="409"/>
      <c r="BO101" s="409"/>
      <c r="BP101" s="409"/>
      <c r="BQ101" s="409"/>
      <c r="BR101" s="409"/>
      <c r="BS101" s="409"/>
      <c r="BT101" s="409"/>
      <c r="BU101" s="409"/>
      <c r="BV101" s="409"/>
      <c r="BW101" s="409"/>
      <c r="BX101" s="409"/>
      <c r="BY101" s="409"/>
      <c r="BZ101" s="409"/>
      <c r="CA101" s="409"/>
      <c r="CB101" s="409"/>
      <c r="CC101" s="409"/>
      <c r="CD101" s="409"/>
      <c r="CE101" s="409"/>
      <c r="CF101" s="409"/>
      <c r="CG101" s="409"/>
      <c r="CH101" s="409"/>
      <c r="CI101" s="409"/>
      <c r="CJ101" s="409"/>
      <c r="CK101" s="409"/>
      <c r="CL101" s="409"/>
      <c r="CM101" s="409"/>
      <c r="CN101" s="409"/>
      <c r="CO101" s="409"/>
      <c r="CP101" s="409"/>
      <c r="CQ101" s="409"/>
      <c r="CR101" s="409"/>
      <c r="CS101" s="409"/>
      <c r="CT101" s="409"/>
      <c r="CU101" s="409"/>
      <c r="CV101" s="409"/>
      <c r="CW101" s="409"/>
      <c r="CX101" s="409"/>
      <c r="CY101" s="409"/>
      <c r="CZ101" s="409"/>
      <c r="DA101" s="409"/>
      <c r="DB101" s="409"/>
      <c r="DC101" s="409"/>
      <c r="DD101" s="409"/>
      <c r="DE101" s="409"/>
      <c r="DF101" s="409"/>
      <c r="DG101" s="409"/>
      <c r="DH101" s="409"/>
      <c r="DI101" s="409"/>
      <c r="DJ101" s="409"/>
      <c r="DK101" s="409"/>
      <c r="DL101" s="409"/>
      <c r="DM101" s="409"/>
      <c r="DN101" s="409"/>
      <c r="DO101" s="409"/>
      <c r="DP101" s="409"/>
      <c r="DQ101" s="409"/>
      <c r="DR101" s="409"/>
      <c r="DS101" s="409"/>
      <c r="DT101" s="409"/>
      <c r="DU101" s="409"/>
      <c r="DV101" s="409"/>
      <c r="DW101" s="409"/>
      <c r="DX101" s="409"/>
      <c r="DY101" s="409"/>
      <c r="DZ101" s="409"/>
      <c r="EA101" s="409"/>
      <c r="EB101" s="409"/>
      <c r="EC101" s="409"/>
      <c r="ED101" s="409"/>
      <c r="EE101" s="409"/>
      <c r="EF101" s="409"/>
      <c r="EG101" s="409"/>
      <c r="EH101" s="409"/>
      <c r="EI101" s="409"/>
      <c r="EJ101" s="409"/>
      <c r="EK101" s="409"/>
      <c r="EL101" s="409"/>
      <c r="EM101" s="409"/>
      <c r="EN101" s="409"/>
      <c r="EO101" s="409"/>
      <c r="EP101" s="409"/>
      <c r="EQ101" s="409"/>
      <c r="ER101" s="409"/>
      <c r="ES101" s="409"/>
      <c r="ET101" s="409"/>
      <c r="EU101" s="409"/>
      <c r="EV101" s="409"/>
      <c r="EW101" s="409"/>
      <c r="EX101" s="409"/>
      <c r="EY101" s="409"/>
      <c r="EZ101" s="409"/>
      <c r="FA101" s="409"/>
      <c r="FB101" s="409"/>
      <c r="FC101" s="409"/>
      <c r="FD101" s="409"/>
      <c r="FE101" s="409"/>
      <c r="FF101" s="409"/>
      <c r="FG101" s="409"/>
      <c r="FH101" s="409"/>
      <c r="FI101" s="409"/>
      <c r="FJ101" s="409"/>
      <c r="FK101" s="409"/>
      <c r="FL101" s="409"/>
      <c r="FM101" s="409"/>
      <c r="FN101" s="409"/>
      <c r="FO101" s="409"/>
      <c r="FP101" s="409"/>
      <c r="FQ101" s="409"/>
      <c r="FR101" s="409"/>
      <c r="FS101" s="409"/>
      <c r="FT101" s="409"/>
      <c r="FU101" s="409"/>
      <c r="FV101" s="409"/>
      <c r="FW101" s="409"/>
      <c r="FX101" s="409"/>
      <c r="FY101" s="409"/>
      <c r="FZ101" s="409"/>
      <c r="GA101" s="409"/>
      <c r="GB101" s="409"/>
      <c r="GC101" s="409"/>
      <c r="GD101" s="409"/>
      <c r="GE101" s="409"/>
      <c r="GF101" s="409"/>
      <c r="GG101" s="409"/>
      <c r="GH101" s="409"/>
      <c r="GI101" s="409"/>
      <c r="GJ101" s="409"/>
      <c r="GK101" s="409"/>
      <c r="GL101" s="409"/>
      <c r="GM101" s="409"/>
      <c r="GN101" s="409"/>
      <c r="GO101" s="409"/>
      <c r="GP101" s="409"/>
      <c r="GQ101" s="409"/>
      <c r="GR101" s="409"/>
      <c r="GS101" s="409"/>
      <c r="GT101" s="409"/>
      <c r="GU101" s="409"/>
      <c r="GV101" s="409"/>
      <c r="GW101" s="409"/>
      <c r="GX101" s="409"/>
      <c r="GY101" s="409"/>
      <c r="GZ101" s="409"/>
      <c r="HA101" s="409"/>
      <c r="HB101" s="409"/>
      <c r="HC101" s="409"/>
      <c r="HD101" s="409"/>
      <c r="HE101" s="409"/>
      <c r="HF101" s="409"/>
      <c r="HG101" s="409"/>
      <c r="HH101" s="409"/>
      <c r="HI101" s="409"/>
      <c r="HJ101" s="409"/>
      <c r="HK101" s="409"/>
      <c r="HL101" s="409"/>
      <c r="HM101" s="409"/>
      <c r="HN101" s="409"/>
      <c r="HO101" s="409"/>
      <c r="HP101" s="409"/>
      <c r="HQ101" s="409"/>
      <c r="HR101" s="409"/>
      <c r="HS101" s="409"/>
      <c r="HT101" s="409"/>
      <c r="HU101" s="409"/>
      <c r="HV101" s="409"/>
      <c r="HW101" s="409"/>
      <c r="HX101" s="409"/>
      <c r="HY101" s="409"/>
      <c r="HZ101" s="409"/>
      <c r="IA101" s="409"/>
      <c r="IB101" s="409"/>
      <c r="IC101" s="409"/>
      <c r="ID101" s="409"/>
      <c r="IE101" s="409"/>
      <c r="IF101" s="409"/>
      <c r="IG101" s="409"/>
      <c r="IH101" s="409"/>
      <c r="II101" s="409"/>
      <c r="IJ101" s="409"/>
      <c r="IK101" s="409"/>
      <c r="IL101" s="409"/>
      <c r="IM101" s="409"/>
      <c r="IN101" s="409"/>
      <c r="IO101" s="409"/>
      <c r="IP101" s="409"/>
      <c r="IQ101" s="409"/>
      <c r="IR101" s="409"/>
      <c r="IS101" s="409"/>
      <c r="IT101" s="455"/>
      <c r="IU101" s="419"/>
    </row>
    <row r="102" spans="1:255" ht="33.75" x14ac:dyDescent="0.25">
      <c r="A102" s="167" t="s">
        <v>82</v>
      </c>
      <c r="B102" s="71" t="str">
        <f>'Org ab 10 TEW'!C102</f>
        <v>Schulen</v>
      </c>
      <c r="C102" s="71" t="str">
        <f>'Org ab 10 TEW'!D102</f>
        <v>Sekretariatsangelegenheiten und Schulsachbearbeitung vor Ort in Förderschulen</v>
      </c>
      <c r="D102" s="71" t="str">
        <f>'Org ab 10 TEW'!E102</f>
        <v>1,00 VZÄ je 230 Förderschüler</v>
      </c>
      <c r="E102" s="395">
        <f t="shared" si="11"/>
        <v>0</v>
      </c>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09"/>
      <c r="AW102" s="409"/>
      <c r="AX102" s="409"/>
      <c r="AY102" s="409"/>
      <c r="AZ102" s="409"/>
      <c r="BA102" s="409"/>
      <c r="BB102" s="409"/>
      <c r="BC102" s="409"/>
      <c r="BD102" s="409"/>
      <c r="BE102" s="409"/>
      <c r="BF102" s="409"/>
      <c r="BG102" s="409"/>
      <c r="BH102" s="409"/>
      <c r="BI102" s="409"/>
      <c r="BJ102" s="409"/>
      <c r="BK102" s="409"/>
      <c r="BL102" s="409"/>
      <c r="BM102" s="409"/>
      <c r="BN102" s="409"/>
      <c r="BO102" s="409"/>
      <c r="BP102" s="409"/>
      <c r="BQ102" s="409"/>
      <c r="BR102" s="409"/>
      <c r="BS102" s="409"/>
      <c r="BT102" s="409"/>
      <c r="BU102" s="409"/>
      <c r="BV102" s="409"/>
      <c r="BW102" s="409"/>
      <c r="BX102" s="409"/>
      <c r="BY102" s="409"/>
      <c r="BZ102" s="409"/>
      <c r="CA102" s="409"/>
      <c r="CB102" s="409"/>
      <c r="CC102" s="409"/>
      <c r="CD102" s="409"/>
      <c r="CE102" s="409"/>
      <c r="CF102" s="409"/>
      <c r="CG102" s="409"/>
      <c r="CH102" s="409"/>
      <c r="CI102" s="409"/>
      <c r="CJ102" s="409"/>
      <c r="CK102" s="409"/>
      <c r="CL102" s="409"/>
      <c r="CM102" s="409"/>
      <c r="CN102" s="409"/>
      <c r="CO102" s="409"/>
      <c r="CP102" s="409"/>
      <c r="CQ102" s="409"/>
      <c r="CR102" s="409"/>
      <c r="CS102" s="409"/>
      <c r="CT102" s="409"/>
      <c r="CU102" s="409"/>
      <c r="CV102" s="409"/>
      <c r="CW102" s="409"/>
      <c r="CX102" s="409"/>
      <c r="CY102" s="409"/>
      <c r="CZ102" s="409"/>
      <c r="DA102" s="409"/>
      <c r="DB102" s="409"/>
      <c r="DC102" s="409"/>
      <c r="DD102" s="409"/>
      <c r="DE102" s="409"/>
      <c r="DF102" s="409"/>
      <c r="DG102" s="409"/>
      <c r="DH102" s="409"/>
      <c r="DI102" s="409"/>
      <c r="DJ102" s="409"/>
      <c r="DK102" s="409"/>
      <c r="DL102" s="409"/>
      <c r="DM102" s="409"/>
      <c r="DN102" s="409"/>
      <c r="DO102" s="409"/>
      <c r="DP102" s="409"/>
      <c r="DQ102" s="409"/>
      <c r="DR102" s="409"/>
      <c r="DS102" s="409"/>
      <c r="DT102" s="409"/>
      <c r="DU102" s="409"/>
      <c r="DV102" s="409"/>
      <c r="DW102" s="409"/>
      <c r="DX102" s="409"/>
      <c r="DY102" s="409"/>
      <c r="DZ102" s="409"/>
      <c r="EA102" s="409"/>
      <c r="EB102" s="409"/>
      <c r="EC102" s="409"/>
      <c r="ED102" s="409"/>
      <c r="EE102" s="409"/>
      <c r="EF102" s="409"/>
      <c r="EG102" s="409"/>
      <c r="EH102" s="409"/>
      <c r="EI102" s="409"/>
      <c r="EJ102" s="409"/>
      <c r="EK102" s="409"/>
      <c r="EL102" s="409"/>
      <c r="EM102" s="409"/>
      <c r="EN102" s="409"/>
      <c r="EO102" s="409"/>
      <c r="EP102" s="409"/>
      <c r="EQ102" s="409"/>
      <c r="ER102" s="409"/>
      <c r="ES102" s="409"/>
      <c r="ET102" s="409"/>
      <c r="EU102" s="409"/>
      <c r="EV102" s="409"/>
      <c r="EW102" s="409"/>
      <c r="EX102" s="409"/>
      <c r="EY102" s="409"/>
      <c r="EZ102" s="409"/>
      <c r="FA102" s="409"/>
      <c r="FB102" s="409"/>
      <c r="FC102" s="409"/>
      <c r="FD102" s="409"/>
      <c r="FE102" s="409"/>
      <c r="FF102" s="409"/>
      <c r="FG102" s="409"/>
      <c r="FH102" s="409"/>
      <c r="FI102" s="409"/>
      <c r="FJ102" s="409"/>
      <c r="FK102" s="409"/>
      <c r="FL102" s="409"/>
      <c r="FM102" s="409"/>
      <c r="FN102" s="409"/>
      <c r="FO102" s="409"/>
      <c r="FP102" s="409"/>
      <c r="FQ102" s="409"/>
      <c r="FR102" s="409"/>
      <c r="FS102" s="409"/>
      <c r="FT102" s="409"/>
      <c r="FU102" s="409"/>
      <c r="FV102" s="409"/>
      <c r="FW102" s="409"/>
      <c r="FX102" s="409"/>
      <c r="FY102" s="409"/>
      <c r="FZ102" s="409"/>
      <c r="GA102" s="409"/>
      <c r="GB102" s="409"/>
      <c r="GC102" s="409"/>
      <c r="GD102" s="409"/>
      <c r="GE102" s="409"/>
      <c r="GF102" s="409"/>
      <c r="GG102" s="409"/>
      <c r="GH102" s="409"/>
      <c r="GI102" s="409"/>
      <c r="GJ102" s="409"/>
      <c r="GK102" s="409"/>
      <c r="GL102" s="409"/>
      <c r="GM102" s="409"/>
      <c r="GN102" s="409"/>
      <c r="GO102" s="409"/>
      <c r="GP102" s="409"/>
      <c r="GQ102" s="409"/>
      <c r="GR102" s="409"/>
      <c r="GS102" s="409"/>
      <c r="GT102" s="409"/>
      <c r="GU102" s="409"/>
      <c r="GV102" s="409"/>
      <c r="GW102" s="409"/>
      <c r="GX102" s="409"/>
      <c r="GY102" s="409"/>
      <c r="GZ102" s="409"/>
      <c r="HA102" s="409"/>
      <c r="HB102" s="409"/>
      <c r="HC102" s="409"/>
      <c r="HD102" s="409"/>
      <c r="HE102" s="409"/>
      <c r="HF102" s="409"/>
      <c r="HG102" s="409"/>
      <c r="HH102" s="409"/>
      <c r="HI102" s="409"/>
      <c r="HJ102" s="409"/>
      <c r="HK102" s="409"/>
      <c r="HL102" s="409"/>
      <c r="HM102" s="409"/>
      <c r="HN102" s="409"/>
      <c r="HO102" s="409"/>
      <c r="HP102" s="409"/>
      <c r="HQ102" s="409"/>
      <c r="HR102" s="409"/>
      <c r="HS102" s="409"/>
      <c r="HT102" s="409"/>
      <c r="HU102" s="409"/>
      <c r="HV102" s="409"/>
      <c r="HW102" s="409"/>
      <c r="HX102" s="409"/>
      <c r="HY102" s="409"/>
      <c r="HZ102" s="409"/>
      <c r="IA102" s="409"/>
      <c r="IB102" s="409"/>
      <c r="IC102" s="409"/>
      <c r="ID102" s="409"/>
      <c r="IE102" s="409"/>
      <c r="IF102" s="409"/>
      <c r="IG102" s="409"/>
      <c r="IH102" s="409"/>
      <c r="II102" s="409"/>
      <c r="IJ102" s="409"/>
      <c r="IK102" s="409"/>
      <c r="IL102" s="409"/>
      <c r="IM102" s="409"/>
      <c r="IN102" s="409"/>
      <c r="IO102" s="409"/>
      <c r="IP102" s="409"/>
      <c r="IQ102" s="409"/>
      <c r="IR102" s="409"/>
      <c r="IS102" s="409"/>
      <c r="IT102" s="455"/>
      <c r="IU102" s="419"/>
    </row>
    <row r="103" spans="1:255" x14ac:dyDescent="0.25">
      <c r="A103" s="167" t="s">
        <v>83</v>
      </c>
      <c r="B103" s="71" t="str">
        <f>'Org ab 10 TEW'!C103</f>
        <v>Schulen</v>
      </c>
      <c r="C103" s="71" t="str">
        <f>'Org ab 10 TEW'!D103</f>
        <v>Wohnheime/Internate</v>
      </c>
      <c r="D103" s="71" t="str">
        <f>'Org ab 10 TEW'!E103</f>
        <v>keine Bemessung</v>
      </c>
      <c r="E103" s="395">
        <f t="shared" si="11"/>
        <v>0</v>
      </c>
      <c r="F103" s="409"/>
      <c r="G103" s="409"/>
      <c r="H103" s="409"/>
      <c r="I103" s="409"/>
      <c r="J103" s="409"/>
      <c r="K103" s="409"/>
      <c r="L103" s="409"/>
      <c r="M103" s="409"/>
      <c r="N103" s="409"/>
      <c r="O103" s="409"/>
      <c r="P103" s="409"/>
      <c r="Q103" s="409"/>
      <c r="R103" s="409"/>
      <c r="S103" s="409"/>
      <c r="T103" s="409"/>
      <c r="U103" s="409"/>
      <c r="V103" s="409"/>
      <c r="W103" s="409"/>
      <c r="X103" s="409"/>
      <c r="Y103" s="409"/>
      <c r="Z103" s="409"/>
      <c r="AA103" s="409"/>
      <c r="AB103" s="409"/>
      <c r="AC103" s="409"/>
      <c r="AD103" s="409"/>
      <c r="AE103" s="409"/>
      <c r="AF103" s="409"/>
      <c r="AG103" s="409"/>
      <c r="AH103" s="409"/>
      <c r="AI103" s="409"/>
      <c r="AJ103" s="409"/>
      <c r="AK103" s="409"/>
      <c r="AL103" s="409"/>
      <c r="AM103" s="409"/>
      <c r="AN103" s="409"/>
      <c r="AO103" s="409"/>
      <c r="AP103" s="409"/>
      <c r="AQ103" s="409"/>
      <c r="AR103" s="409"/>
      <c r="AS103" s="409"/>
      <c r="AT103" s="409"/>
      <c r="AU103" s="409"/>
      <c r="AV103" s="409"/>
      <c r="AW103" s="409"/>
      <c r="AX103" s="409"/>
      <c r="AY103" s="409"/>
      <c r="AZ103" s="409"/>
      <c r="BA103" s="409"/>
      <c r="BB103" s="409"/>
      <c r="BC103" s="409"/>
      <c r="BD103" s="409"/>
      <c r="BE103" s="409"/>
      <c r="BF103" s="409"/>
      <c r="BG103" s="409"/>
      <c r="BH103" s="409"/>
      <c r="BI103" s="409"/>
      <c r="BJ103" s="409"/>
      <c r="BK103" s="409"/>
      <c r="BL103" s="409"/>
      <c r="BM103" s="409"/>
      <c r="BN103" s="409"/>
      <c r="BO103" s="409"/>
      <c r="BP103" s="409"/>
      <c r="BQ103" s="409"/>
      <c r="BR103" s="409"/>
      <c r="BS103" s="409"/>
      <c r="BT103" s="409"/>
      <c r="BU103" s="409"/>
      <c r="BV103" s="409"/>
      <c r="BW103" s="409"/>
      <c r="BX103" s="409"/>
      <c r="BY103" s="409"/>
      <c r="BZ103" s="409"/>
      <c r="CA103" s="409"/>
      <c r="CB103" s="409"/>
      <c r="CC103" s="409"/>
      <c r="CD103" s="409"/>
      <c r="CE103" s="409"/>
      <c r="CF103" s="409"/>
      <c r="CG103" s="409"/>
      <c r="CH103" s="409"/>
      <c r="CI103" s="409"/>
      <c r="CJ103" s="409"/>
      <c r="CK103" s="409"/>
      <c r="CL103" s="409"/>
      <c r="CM103" s="409"/>
      <c r="CN103" s="409"/>
      <c r="CO103" s="409"/>
      <c r="CP103" s="409"/>
      <c r="CQ103" s="409"/>
      <c r="CR103" s="409"/>
      <c r="CS103" s="409"/>
      <c r="CT103" s="409"/>
      <c r="CU103" s="409"/>
      <c r="CV103" s="409"/>
      <c r="CW103" s="409"/>
      <c r="CX103" s="409"/>
      <c r="CY103" s="409"/>
      <c r="CZ103" s="409"/>
      <c r="DA103" s="409"/>
      <c r="DB103" s="409"/>
      <c r="DC103" s="409"/>
      <c r="DD103" s="409"/>
      <c r="DE103" s="409"/>
      <c r="DF103" s="409"/>
      <c r="DG103" s="409"/>
      <c r="DH103" s="409"/>
      <c r="DI103" s="409"/>
      <c r="DJ103" s="409"/>
      <c r="DK103" s="409"/>
      <c r="DL103" s="409"/>
      <c r="DM103" s="409"/>
      <c r="DN103" s="409"/>
      <c r="DO103" s="409"/>
      <c r="DP103" s="409"/>
      <c r="DQ103" s="409"/>
      <c r="DR103" s="409"/>
      <c r="DS103" s="409"/>
      <c r="DT103" s="409"/>
      <c r="DU103" s="409"/>
      <c r="DV103" s="409"/>
      <c r="DW103" s="409"/>
      <c r="DX103" s="409"/>
      <c r="DY103" s="409"/>
      <c r="DZ103" s="409"/>
      <c r="EA103" s="409"/>
      <c r="EB103" s="409"/>
      <c r="EC103" s="409"/>
      <c r="ED103" s="409"/>
      <c r="EE103" s="409"/>
      <c r="EF103" s="409"/>
      <c r="EG103" s="409"/>
      <c r="EH103" s="409"/>
      <c r="EI103" s="409"/>
      <c r="EJ103" s="409"/>
      <c r="EK103" s="409"/>
      <c r="EL103" s="409"/>
      <c r="EM103" s="409"/>
      <c r="EN103" s="409"/>
      <c r="EO103" s="409"/>
      <c r="EP103" s="409"/>
      <c r="EQ103" s="409"/>
      <c r="ER103" s="409"/>
      <c r="ES103" s="409"/>
      <c r="ET103" s="409"/>
      <c r="EU103" s="409"/>
      <c r="EV103" s="409"/>
      <c r="EW103" s="409"/>
      <c r="EX103" s="409"/>
      <c r="EY103" s="409"/>
      <c r="EZ103" s="409"/>
      <c r="FA103" s="409"/>
      <c r="FB103" s="409"/>
      <c r="FC103" s="409"/>
      <c r="FD103" s="409"/>
      <c r="FE103" s="409"/>
      <c r="FF103" s="409"/>
      <c r="FG103" s="409"/>
      <c r="FH103" s="409"/>
      <c r="FI103" s="409"/>
      <c r="FJ103" s="409"/>
      <c r="FK103" s="409"/>
      <c r="FL103" s="409"/>
      <c r="FM103" s="409"/>
      <c r="FN103" s="409"/>
      <c r="FO103" s="409"/>
      <c r="FP103" s="409"/>
      <c r="FQ103" s="409"/>
      <c r="FR103" s="409"/>
      <c r="FS103" s="409"/>
      <c r="FT103" s="409"/>
      <c r="FU103" s="409"/>
      <c r="FV103" s="409"/>
      <c r="FW103" s="409"/>
      <c r="FX103" s="409"/>
      <c r="FY103" s="409"/>
      <c r="FZ103" s="409"/>
      <c r="GA103" s="409"/>
      <c r="GB103" s="409"/>
      <c r="GC103" s="409"/>
      <c r="GD103" s="409"/>
      <c r="GE103" s="409"/>
      <c r="GF103" s="409"/>
      <c r="GG103" s="409"/>
      <c r="GH103" s="409"/>
      <c r="GI103" s="409"/>
      <c r="GJ103" s="409"/>
      <c r="GK103" s="409"/>
      <c r="GL103" s="409"/>
      <c r="GM103" s="409"/>
      <c r="GN103" s="409"/>
      <c r="GO103" s="409"/>
      <c r="GP103" s="409"/>
      <c r="GQ103" s="409"/>
      <c r="GR103" s="409"/>
      <c r="GS103" s="409"/>
      <c r="GT103" s="409"/>
      <c r="GU103" s="409"/>
      <c r="GV103" s="409"/>
      <c r="GW103" s="409"/>
      <c r="GX103" s="409"/>
      <c r="GY103" s="409"/>
      <c r="GZ103" s="409"/>
      <c r="HA103" s="409"/>
      <c r="HB103" s="409"/>
      <c r="HC103" s="409"/>
      <c r="HD103" s="409"/>
      <c r="HE103" s="409"/>
      <c r="HF103" s="409"/>
      <c r="HG103" s="409"/>
      <c r="HH103" s="409"/>
      <c r="HI103" s="409"/>
      <c r="HJ103" s="409"/>
      <c r="HK103" s="409"/>
      <c r="HL103" s="409"/>
      <c r="HM103" s="409"/>
      <c r="HN103" s="409"/>
      <c r="HO103" s="409"/>
      <c r="HP103" s="409"/>
      <c r="HQ103" s="409"/>
      <c r="HR103" s="409"/>
      <c r="HS103" s="409"/>
      <c r="HT103" s="409"/>
      <c r="HU103" s="409"/>
      <c r="HV103" s="409"/>
      <c r="HW103" s="409"/>
      <c r="HX103" s="409"/>
      <c r="HY103" s="409"/>
      <c r="HZ103" s="409"/>
      <c r="IA103" s="409"/>
      <c r="IB103" s="409"/>
      <c r="IC103" s="409"/>
      <c r="ID103" s="409"/>
      <c r="IE103" s="409"/>
      <c r="IF103" s="409"/>
      <c r="IG103" s="409"/>
      <c r="IH103" s="409"/>
      <c r="II103" s="409"/>
      <c r="IJ103" s="409"/>
      <c r="IK103" s="409"/>
      <c r="IL103" s="409"/>
      <c r="IM103" s="409"/>
      <c r="IN103" s="409"/>
      <c r="IO103" s="409"/>
      <c r="IP103" s="409"/>
      <c r="IQ103" s="409"/>
      <c r="IR103" s="409"/>
      <c r="IS103" s="409"/>
      <c r="IT103" s="455"/>
      <c r="IU103" s="419"/>
    </row>
    <row r="104" spans="1:255" ht="3" customHeight="1" x14ac:dyDescent="0.25">
      <c r="A104" s="93"/>
      <c r="B104" s="93"/>
      <c r="C104" s="93"/>
      <c r="D104" s="93"/>
      <c r="E104" s="406"/>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c r="BP104" s="407"/>
      <c r="BQ104" s="407"/>
      <c r="BR104" s="407"/>
      <c r="BS104" s="407"/>
      <c r="BT104" s="407"/>
      <c r="BU104" s="407"/>
      <c r="BV104" s="407"/>
      <c r="BW104" s="407"/>
      <c r="BX104" s="407"/>
      <c r="BY104" s="407"/>
      <c r="BZ104" s="407"/>
      <c r="CA104" s="407"/>
      <c r="CB104" s="407"/>
      <c r="CC104" s="407"/>
      <c r="CD104" s="407"/>
      <c r="CE104" s="407"/>
      <c r="CF104" s="407"/>
      <c r="CG104" s="407"/>
      <c r="CH104" s="407"/>
      <c r="CI104" s="407"/>
      <c r="CJ104" s="407"/>
      <c r="CK104" s="407"/>
      <c r="CL104" s="407"/>
      <c r="CM104" s="407"/>
      <c r="CN104" s="407"/>
      <c r="CO104" s="407"/>
      <c r="CP104" s="407"/>
      <c r="CQ104" s="407"/>
      <c r="CR104" s="407"/>
      <c r="CS104" s="407"/>
      <c r="CT104" s="407"/>
      <c r="CU104" s="407"/>
      <c r="CV104" s="407"/>
      <c r="CW104" s="407"/>
      <c r="CX104" s="407"/>
      <c r="CY104" s="407"/>
      <c r="CZ104" s="407"/>
      <c r="DA104" s="407"/>
      <c r="DB104" s="407"/>
      <c r="DC104" s="407"/>
      <c r="DD104" s="407"/>
      <c r="DE104" s="407"/>
      <c r="DF104" s="407"/>
      <c r="DG104" s="407"/>
      <c r="DH104" s="407"/>
      <c r="DI104" s="407"/>
      <c r="DJ104" s="407"/>
      <c r="DK104" s="407"/>
      <c r="DL104" s="407"/>
      <c r="DM104" s="407"/>
      <c r="DN104" s="407"/>
      <c r="DO104" s="407"/>
      <c r="DP104" s="407"/>
      <c r="DQ104" s="407"/>
      <c r="DR104" s="407"/>
      <c r="DS104" s="407"/>
      <c r="DT104" s="407"/>
      <c r="DU104" s="407"/>
      <c r="DV104" s="407"/>
      <c r="DW104" s="407"/>
      <c r="DX104" s="407"/>
      <c r="DY104" s="407"/>
      <c r="DZ104" s="407"/>
      <c r="EA104" s="407"/>
      <c r="EB104" s="407"/>
      <c r="EC104" s="407"/>
      <c r="ED104" s="407"/>
      <c r="EE104" s="407"/>
      <c r="EF104" s="407"/>
      <c r="EG104" s="407"/>
      <c r="EH104" s="407"/>
      <c r="EI104" s="407"/>
      <c r="EJ104" s="407"/>
      <c r="EK104" s="407"/>
      <c r="EL104" s="407"/>
      <c r="EM104" s="407"/>
      <c r="EN104" s="407"/>
      <c r="EO104" s="407"/>
      <c r="EP104" s="407"/>
      <c r="EQ104" s="407"/>
      <c r="ER104" s="407"/>
      <c r="ES104" s="407"/>
      <c r="ET104" s="407"/>
      <c r="EU104" s="407"/>
      <c r="EV104" s="407"/>
      <c r="EW104" s="407"/>
      <c r="EX104" s="407"/>
      <c r="EY104" s="407"/>
      <c r="EZ104" s="407"/>
      <c r="FA104" s="407"/>
      <c r="FB104" s="407"/>
      <c r="FC104" s="407"/>
      <c r="FD104" s="407"/>
      <c r="FE104" s="407"/>
      <c r="FF104" s="407"/>
      <c r="FG104" s="407"/>
      <c r="FH104" s="407"/>
      <c r="FI104" s="407"/>
      <c r="FJ104" s="407"/>
      <c r="FK104" s="407"/>
      <c r="FL104" s="407"/>
      <c r="FM104" s="407"/>
      <c r="FN104" s="407"/>
      <c r="FO104" s="407"/>
      <c r="FP104" s="407"/>
      <c r="FQ104" s="407"/>
      <c r="FR104" s="407"/>
      <c r="FS104" s="407"/>
      <c r="FT104" s="407"/>
      <c r="FU104" s="407"/>
      <c r="FV104" s="407"/>
      <c r="FW104" s="407"/>
      <c r="FX104" s="407"/>
      <c r="FY104" s="407"/>
      <c r="FZ104" s="407"/>
      <c r="GA104" s="407"/>
      <c r="GB104" s="407"/>
      <c r="GC104" s="407"/>
      <c r="GD104" s="407"/>
      <c r="GE104" s="407"/>
      <c r="GF104" s="407"/>
      <c r="GG104" s="407"/>
      <c r="GH104" s="407"/>
      <c r="GI104" s="407"/>
      <c r="GJ104" s="407"/>
      <c r="GK104" s="407"/>
      <c r="GL104" s="407"/>
      <c r="GM104" s="407"/>
      <c r="GN104" s="407"/>
      <c r="GO104" s="407"/>
      <c r="GP104" s="407"/>
      <c r="GQ104" s="407"/>
      <c r="GR104" s="407"/>
      <c r="GS104" s="407"/>
      <c r="GT104" s="407"/>
      <c r="GU104" s="407"/>
      <c r="GV104" s="407"/>
      <c r="GW104" s="407"/>
      <c r="GX104" s="407"/>
      <c r="GY104" s="407"/>
      <c r="GZ104" s="407"/>
      <c r="HA104" s="407"/>
      <c r="HB104" s="407"/>
      <c r="HC104" s="407"/>
      <c r="HD104" s="407"/>
      <c r="HE104" s="407"/>
      <c r="HF104" s="407"/>
      <c r="HG104" s="407"/>
      <c r="HH104" s="407"/>
      <c r="HI104" s="407"/>
      <c r="HJ104" s="407"/>
      <c r="HK104" s="407"/>
      <c r="HL104" s="407"/>
      <c r="HM104" s="407"/>
      <c r="HN104" s="407"/>
      <c r="HO104" s="407"/>
      <c r="HP104" s="407"/>
      <c r="HQ104" s="407"/>
      <c r="HR104" s="407"/>
      <c r="HS104" s="407"/>
      <c r="HT104" s="407"/>
      <c r="HU104" s="407"/>
      <c r="HV104" s="407"/>
      <c r="HW104" s="407"/>
      <c r="HX104" s="407"/>
      <c r="HY104" s="407"/>
      <c r="HZ104" s="407"/>
      <c r="IA104" s="407"/>
      <c r="IB104" s="407"/>
      <c r="IC104" s="407"/>
      <c r="ID104" s="407"/>
      <c r="IE104" s="407"/>
      <c r="IF104" s="407"/>
      <c r="IG104" s="407"/>
      <c r="IH104" s="407"/>
      <c r="II104" s="407"/>
      <c r="IJ104" s="407"/>
      <c r="IK104" s="407"/>
      <c r="IL104" s="407"/>
      <c r="IM104" s="407"/>
      <c r="IN104" s="407"/>
      <c r="IO104" s="407"/>
      <c r="IP104" s="407"/>
      <c r="IQ104" s="407"/>
      <c r="IR104" s="407"/>
      <c r="IS104" s="407"/>
      <c r="IT104" s="407"/>
      <c r="IU104" s="466"/>
    </row>
    <row r="105" spans="1:255" ht="22.5" x14ac:dyDescent="0.25">
      <c r="A105" s="79" t="s">
        <v>93</v>
      </c>
      <c r="B105" s="71" t="str">
        <f>'Org ab 10 TEW'!C105</f>
        <v>Kultur- und Sportförderung</v>
      </c>
      <c r="C105" s="71" t="str">
        <f>'Org ab 10 TEW'!D105</f>
        <v>Konzeption/Planung/ Förderung in der Gemeinde</v>
      </c>
      <c r="D105" s="668" t="str">
        <f>'Org ab 10 TEW'!E105</f>
        <v>1,00 VZÄ je 26 Kultur- und Sportvereine und
1,00 VZÄ je 3.500 Einwohner
zzgl. 0,50 VZÄ Festwert für die Steuerung der Organisation/Verwaltung eines Schwimmbades/Freibades (sofern vorhanden)</v>
      </c>
      <c r="E105" s="673">
        <f>SUM(F105:IU105)</f>
        <v>0</v>
      </c>
      <c r="F105" s="671"/>
      <c r="G105" s="671"/>
      <c r="H105" s="671"/>
      <c r="I105" s="671"/>
      <c r="J105" s="671"/>
      <c r="K105" s="671"/>
      <c r="L105" s="671"/>
      <c r="M105" s="671"/>
      <c r="N105" s="671"/>
      <c r="O105" s="671"/>
      <c r="P105" s="671"/>
      <c r="Q105" s="671"/>
      <c r="R105" s="671"/>
      <c r="S105" s="671"/>
      <c r="T105" s="671"/>
      <c r="U105" s="671"/>
      <c r="V105" s="671"/>
      <c r="W105" s="671"/>
      <c r="X105" s="671"/>
      <c r="Y105" s="671"/>
      <c r="Z105" s="671"/>
      <c r="AA105" s="671"/>
      <c r="AB105" s="671"/>
      <c r="AC105" s="671"/>
      <c r="AD105" s="671"/>
      <c r="AE105" s="671"/>
      <c r="AF105" s="671"/>
      <c r="AG105" s="671"/>
      <c r="AH105" s="671"/>
      <c r="AI105" s="671"/>
      <c r="AJ105" s="671"/>
      <c r="AK105" s="671"/>
      <c r="AL105" s="671"/>
      <c r="AM105" s="671"/>
      <c r="AN105" s="671"/>
      <c r="AO105" s="671"/>
      <c r="AP105" s="671"/>
      <c r="AQ105" s="671"/>
      <c r="AR105" s="671"/>
      <c r="AS105" s="671"/>
      <c r="AT105" s="671"/>
      <c r="AU105" s="671"/>
      <c r="AV105" s="671"/>
      <c r="AW105" s="671"/>
      <c r="AX105" s="671"/>
      <c r="AY105" s="671"/>
      <c r="AZ105" s="671"/>
      <c r="BA105" s="671"/>
      <c r="BB105" s="671"/>
      <c r="BC105" s="671"/>
      <c r="BD105" s="671"/>
      <c r="BE105" s="671"/>
      <c r="BF105" s="671"/>
      <c r="BG105" s="671"/>
      <c r="BH105" s="671"/>
      <c r="BI105" s="671"/>
      <c r="BJ105" s="671"/>
      <c r="BK105" s="671"/>
      <c r="BL105" s="671"/>
      <c r="BM105" s="671"/>
      <c r="BN105" s="671"/>
      <c r="BO105" s="671"/>
      <c r="BP105" s="671"/>
      <c r="BQ105" s="671"/>
      <c r="BR105" s="671"/>
      <c r="BS105" s="671"/>
      <c r="BT105" s="671"/>
      <c r="BU105" s="671"/>
      <c r="BV105" s="671"/>
      <c r="BW105" s="671"/>
      <c r="BX105" s="671"/>
      <c r="BY105" s="671"/>
      <c r="BZ105" s="671"/>
      <c r="CA105" s="671"/>
      <c r="CB105" s="671"/>
      <c r="CC105" s="671"/>
      <c r="CD105" s="671"/>
      <c r="CE105" s="671"/>
      <c r="CF105" s="671"/>
      <c r="CG105" s="671"/>
      <c r="CH105" s="671"/>
      <c r="CI105" s="671"/>
      <c r="CJ105" s="671"/>
      <c r="CK105" s="671"/>
      <c r="CL105" s="671"/>
      <c r="CM105" s="671"/>
      <c r="CN105" s="671"/>
      <c r="CO105" s="671"/>
      <c r="CP105" s="671"/>
      <c r="CQ105" s="671"/>
      <c r="CR105" s="671"/>
      <c r="CS105" s="671"/>
      <c r="CT105" s="671"/>
      <c r="CU105" s="671"/>
      <c r="CV105" s="671"/>
      <c r="CW105" s="671"/>
      <c r="CX105" s="671"/>
      <c r="CY105" s="671"/>
      <c r="CZ105" s="671"/>
      <c r="DA105" s="671"/>
      <c r="DB105" s="671"/>
      <c r="DC105" s="671"/>
      <c r="DD105" s="671"/>
      <c r="DE105" s="671"/>
      <c r="DF105" s="671"/>
      <c r="DG105" s="671"/>
      <c r="DH105" s="671"/>
      <c r="DI105" s="671"/>
      <c r="DJ105" s="671"/>
      <c r="DK105" s="671"/>
      <c r="DL105" s="671"/>
      <c r="DM105" s="671"/>
      <c r="DN105" s="671"/>
      <c r="DO105" s="671"/>
      <c r="DP105" s="671"/>
      <c r="DQ105" s="671"/>
      <c r="DR105" s="671"/>
      <c r="DS105" s="671"/>
      <c r="DT105" s="671"/>
      <c r="DU105" s="671"/>
      <c r="DV105" s="671"/>
      <c r="DW105" s="671"/>
      <c r="DX105" s="671"/>
      <c r="DY105" s="671"/>
      <c r="DZ105" s="671"/>
      <c r="EA105" s="671"/>
      <c r="EB105" s="671"/>
      <c r="EC105" s="671"/>
      <c r="ED105" s="671"/>
      <c r="EE105" s="671"/>
      <c r="EF105" s="671"/>
      <c r="EG105" s="671"/>
      <c r="EH105" s="671"/>
      <c r="EI105" s="671"/>
      <c r="EJ105" s="671"/>
      <c r="EK105" s="671"/>
      <c r="EL105" s="671"/>
      <c r="EM105" s="671"/>
      <c r="EN105" s="671"/>
      <c r="EO105" s="671"/>
      <c r="EP105" s="671"/>
      <c r="EQ105" s="671"/>
      <c r="ER105" s="671"/>
      <c r="ES105" s="671"/>
      <c r="ET105" s="671"/>
      <c r="EU105" s="671"/>
      <c r="EV105" s="671"/>
      <c r="EW105" s="671"/>
      <c r="EX105" s="671"/>
      <c r="EY105" s="671"/>
      <c r="EZ105" s="671"/>
      <c r="FA105" s="671"/>
      <c r="FB105" s="671"/>
      <c r="FC105" s="671"/>
      <c r="FD105" s="671"/>
      <c r="FE105" s="671"/>
      <c r="FF105" s="671"/>
      <c r="FG105" s="671"/>
      <c r="FH105" s="671"/>
      <c r="FI105" s="671"/>
      <c r="FJ105" s="671"/>
      <c r="FK105" s="671"/>
      <c r="FL105" s="671"/>
      <c r="FM105" s="671"/>
      <c r="FN105" s="671"/>
      <c r="FO105" s="671"/>
      <c r="FP105" s="671"/>
      <c r="FQ105" s="671"/>
      <c r="FR105" s="671"/>
      <c r="FS105" s="671"/>
      <c r="FT105" s="671"/>
      <c r="FU105" s="671"/>
      <c r="FV105" s="671"/>
      <c r="FW105" s="671"/>
      <c r="FX105" s="671"/>
      <c r="FY105" s="671"/>
      <c r="FZ105" s="671"/>
      <c r="GA105" s="671"/>
      <c r="GB105" s="671"/>
      <c r="GC105" s="671"/>
      <c r="GD105" s="671"/>
      <c r="GE105" s="671"/>
      <c r="GF105" s="671"/>
      <c r="GG105" s="671"/>
      <c r="GH105" s="671"/>
      <c r="GI105" s="671"/>
      <c r="GJ105" s="671"/>
      <c r="GK105" s="671"/>
      <c r="GL105" s="671"/>
      <c r="GM105" s="671"/>
      <c r="GN105" s="671"/>
      <c r="GO105" s="671"/>
      <c r="GP105" s="671"/>
      <c r="GQ105" s="671"/>
      <c r="GR105" s="671"/>
      <c r="GS105" s="671"/>
      <c r="GT105" s="671"/>
      <c r="GU105" s="671"/>
      <c r="GV105" s="671"/>
      <c r="GW105" s="671"/>
      <c r="GX105" s="671"/>
      <c r="GY105" s="671"/>
      <c r="GZ105" s="671"/>
      <c r="HA105" s="671"/>
      <c r="HB105" s="671"/>
      <c r="HC105" s="671"/>
      <c r="HD105" s="671"/>
      <c r="HE105" s="671"/>
      <c r="HF105" s="671"/>
      <c r="HG105" s="671"/>
      <c r="HH105" s="671"/>
      <c r="HI105" s="671"/>
      <c r="HJ105" s="671"/>
      <c r="HK105" s="671"/>
      <c r="HL105" s="671"/>
      <c r="HM105" s="671"/>
      <c r="HN105" s="671"/>
      <c r="HO105" s="671"/>
      <c r="HP105" s="671"/>
      <c r="HQ105" s="671"/>
      <c r="HR105" s="671"/>
      <c r="HS105" s="671"/>
      <c r="HT105" s="671"/>
      <c r="HU105" s="671"/>
      <c r="HV105" s="671"/>
      <c r="HW105" s="671"/>
      <c r="HX105" s="671"/>
      <c r="HY105" s="671"/>
      <c r="HZ105" s="671"/>
      <c r="IA105" s="671"/>
      <c r="IB105" s="671"/>
      <c r="IC105" s="671"/>
      <c r="ID105" s="671"/>
      <c r="IE105" s="671"/>
      <c r="IF105" s="671"/>
      <c r="IG105" s="671"/>
      <c r="IH105" s="671"/>
      <c r="II105" s="671"/>
      <c r="IJ105" s="671"/>
      <c r="IK105" s="671"/>
      <c r="IL105" s="671"/>
      <c r="IM105" s="671"/>
      <c r="IN105" s="671"/>
      <c r="IO105" s="671"/>
      <c r="IP105" s="671"/>
      <c r="IQ105" s="671"/>
      <c r="IR105" s="671"/>
      <c r="IS105" s="671"/>
      <c r="IT105" s="689"/>
      <c r="IU105" s="677"/>
    </row>
    <row r="106" spans="1:255" ht="33.75" x14ac:dyDescent="0.25">
      <c r="A106" s="79" t="s">
        <v>94</v>
      </c>
      <c r="B106" s="71" t="str">
        <f>'Org ab 10 TEW'!C106</f>
        <v>Kultur- und Sportförderung</v>
      </c>
      <c r="C106" s="71" t="str">
        <f>'Org ab 10 TEW'!D106</f>
        <v>Kulturelle bzw. Freizeit-Einrichtungen in Trägerschaft der Gemeinde</v>
      </c>
      <c r="D106" s="669"/>
      <c r="E106" s="675"/>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6"/>
      <c r="AY106" s="676"/>
      <c r="AZ106" s="676"/>
      <c r="BA106" s="676"/>
      <c r="BB106" s="676"/>
      <c r="BC106" s="676"/>
      <c r="BD106" s="676"/>
      <c r="BE106" s="676"/>
      <c r="BF106" s="676"/>
      <c r="BG106" s="676"/>
      <c r="BH106" s="676"/>
      <c r="BI106" s="676"/>
      <c r="BJ106" s="676"/>
      <c r="BK106" s="676"/>
      <c r="BL106" s="676"/>
      <c r="BM106" s="676"/>
      <c r="BN106" s="676"/>
      <c r="BO106" s="676"/>
      <c r="BP106" s="676"/>
      <c r="BQ106" s="676"/>
      <c r="BR106" s="676"/>
      <c r="BS106" s="676"/>
      <c r="BT106" s="676"/>
      <c r="BU106" s="676"/>
      <c r="BV106" s="676"/>
      <c r="BW106" s="676"/>
      <c r="BX106" s="676"/>
      <c r="BY106" s="676"/>
      <c r="BZ106" s="676"/>
      <c r="CA106" s="676"/>
      <c r="CB106" s="676"/>
      <c r="CC106" s="676"/>
      <c r="CD106" s="676"/>
      <c r="CE106" s="676"/>
      <c r="CF106" s="676"/>
      <c r="CG106" s="676"/>
      <c r="CH106" s="676"/>
      <c r="CI106" s="676"/>
      <c r="CJ106" s="676"/>
      <c r="CK106" s="676"/>
      <c r="CL106" s="676"/>
      <c r="CM106" s="676"/>
      <c r="CN106" s="676"/>
      <c r="CO106" s="676"/>
      <c r="CP106" s="676"/>
      <c r="CQ106" s="676"/>
      <c r="CR106" s="676"/>
      <c r="CS106" s="676"/>
      <c r="CT106" s="676"/>
      <c r="CU106" s="676"/>
      <c r="CV106" s="676"/>
      <c r="CW106" s="676"/>
      <c r="CX106" s="676"/>
      <c r="CY106" s="676"/>
      <c r="CZ106" s="676"/>
      <c r="DA106" s="676"/>
      <c r="DB106" s="676"/>
      <c r="DC106" s="676"/>
      <c r="DD106" s="676"/>
      <c r="DE106" s="676"/>
      <c r="DF106" s="676"/>
      <c r="DG106" s="676"/>
      <c r="DH106" s="676"/>
      <c r="DI106" s="676"/>
      <c r="DJ106" s="676"/>
      <c r="DK106" s="676"/>
      <c r="DL106" s="676"/>
      <c r="DM106" s="676"/>
      <c r="DN106" s="676"/>
      <c r="DO106" s="676"/>
      <c r="DP106" s="676"/>
      <c r="DQ106" s="676"/>
      <c r="DR106" s="676"/>
      <c r="DS106" s="676"/>
      <c r="DT106" s="676"/>
      <c r="DU106" s="676"/>
      <c r="DV106" s="676"/>
      <c r="DW106" s="676"/>
      <c r="DX106" s="676"/>
      <c r="DY106" s="676"/>
      <c r="DZ106" s="676"/>
      <c r="EA106" s="676"/>
      <c r="EB106" s="676"/>
      <c r="EC106" s="676"/>
      <c r="ED106" s="676"/>
      <c r="EE106" s="676"/>
      <c r="EF106" s="676"/>
      <c r="EG106" s="676"/>
      <c r="EH106" s="676"/>
      <c r="EI106" s="676"/>
      <c r="EJ106" s="676"/>
      <c r="EK106" s="676"/>
      <c r="EL106" s="676"/>
      <c r="EM106" s="676"/>
      <c r="EN106" s="676"/>
      <c r="EO106" s="676"/>
      <c r="EP106" s="676"/>
      <c r="EQ106" s="676"/>
      <c r="ER106" s="676"/>
      <c r="ES106" s="676"/>
      <c r="ET106" s="676"/>
      <c r="EU106" s="676"/>
      <c r="EV106" s="676"/>
      <c r="EW106" s="676"/>
      <c r="EX106" s="676"/>
      <c r="EY106" s="676"/>
      <c r="EZ106" s="676"/>
      <c r="FA106" s="676"/>
      <c r="FB106" s="676"/>
      <c r="FC106" s="676"/>
      <c r="FD106" s="676"/>
      <c r="FE106" s="676"/>
      <c r="FF106" s="676"/>
      <c r="FG106" s="676"/>
      <c r="FH106" s="676"/>
      <c r="FI106" s="676"/>
      <c r="FJ106" s="676"/>
      <c r="FK106" s="676"/>
      <c r="FL106" s="676"/>
      <c r="FM106" s="676"/>
      <c r="FN106" s="676"/>
      <c r="FO106" s="676"/>
      <c r="FP106" s="676"/>
      <c r="FQ106" s="676"/>
      <c r="FR106" s="676"/>
      <c r="FS106" s="676"/>
      <c r="FT106" s="676"/>
      <c r="FU106" s="676"/>
      <c r="FV106" s="676"/>
      <c r="FW106" s="676"/>
      <c r="FX106" s="676"/>
      <c r="FY106" s="676"/>
      <c r="FZ106" s="676"/>
      <c r="GA106" s="676"/>
      <c r="GB106" s="676"/>
      <c r="GC106" s="676"/>
      <c r="GD106" s="676"/>
      <c r="GE106" s="676"/>
      <c r="GF106" s="676"/>
      <c r="GG106" s="676"/>
      <c r="GH106" s="676"/>
      <c r="GI106" s="676"/>
      <c r="GJ106" s="676"/>
      <c r="GK106" s="676"/>
      <c r="GL106" s="676"/>
      <c r="GM106" s="676"/>
      <c r="GN106" s="676"/>
      <c r="GO106" s="676"/>
      <c r="GP106" s="676"/>
      <c r="GQ106" s="676"/>
      <c r="GR106" s="676"/>
      <c r="GS106" s="676"/>
      <c r="GT106" s="676"/>
      <c r="GU106" s="676"/>
      <c r="GV106" s="676"/>
      <c r="GW106" s="676"/>
      <c r="GX106" s="676"/>
      <c r="GY106" s="676"/>
      <c r="GZ106" s="676"/>
      <c r="HA106" s="676"/>
      <c r="HB106" s="676"/>
      <c r="HC106" s="676"/>
      <c r="HD106" s="676"/>
      <c r="HE106" s="676"/>
      <c r="HF106" s="676"/>
      <c r="HG106" s="676"/>
      <c r="HH106" s="676"/>
      <c r="HI106" s="676"/>
      <c r="HJ106" s="676"/>
      <c r="HK106" s="676"/>
      <c r="HL106" s="676"/>
      <c r="HM106" s="676"/>
      <c r="HN106" s="676"/>
      <c r="HO106" s="676"/>
      <c r="HP106" s="676"/>
      <c r="HQ106" s="676"/>
      <c r="HR106" s="676"/>
      <c r="HS106" s="676"/>
      <c r="HT106" s="676"/>
      <c r="HU106" s="676"/>
      <c r="HV106" s="676"/>
      <c r="HW106" s="676"/>
      <c r="HX106" s="676"/>
      <c r="HY106" s="676"/>
      <c r="HZ106" s="676"/>
      <c r="IA106" s="676"/>
      <c r="IB106" s="676"/>
      <c r="IC106" s="676"/>
      <c r="ID106" s="676"/>
      <c r="IE106" s="676"/>
      <c r="IF106" s="676"/>
      <c r="IG106" s="676"/>
      <c r="IH106" s="676"/>
      <c r="II106" s="676"/>
      <c r="IJ106" s="676"/>
      <c r="IK106" s="676"/>
      <c r="IL106" s="676"/>
      <c r="IM106" s="676"/>
      <c r="IN106" s="676"/>
      <c r="IO106" s="676"/>
      <c r="IP106" s="676"/>
      <c r="IQ106" s="676"/>
      <c r="IR106" s="676"/>
      <c r="IS106" s="676"/>
      <c r="IT106" s="691"/>
      <c r="IU106" s="677"/>
    </row>
    <row r="107" spans="1:255" ht="22.5" x14ac:dyDescent="0.25">
      <c r="A107" s="79" t="s">
        <v>95</v>
      </c>
      <c r="B107" s="71" t="str">
        <f>'Org ab 10 TEW'!C107</f>
        <v>Kultur- und Sportförderung</v>
      </c>
      <c r="C107" s="71" t="str">
        <f>'Org ab 10 TEW'!D107</f>
        <v xml:space="preserve">Förderung des Ehrenamtes </v>
      </c>
      <c r="D107" s="670"/>
      <c r="E107" s="674"/>
      <c r="F107" s="672"/>
      <c r="G107" s="672"/>
      <c r="H107" s="672"/>
      <c r="I107" s="672"/>
      <c r="J107" s="672"/>
      <c r="K107" s="672"/>
      <c r="L107" s="672"/>
      <c r="M107" s="672"/>
      <c r="N107" s="672"/>
      <c r="O107" s="672"/>
      <c r="P107" s="672"/>
      <c r="Q107" s="672"/>
      <c r="R107" s="672"/>
      <c r="S107" s="672"/>
      <c r="T107" s="672"/>
      <c r="U107" s="672"/>
      <c r="V107" s="672"/>
      <c r="W107" s="672"/>
      <c r="X107" s="672"/>
      <c r="Y107" s="672"/>
      <c r="Z107" s="672"/>
      <c r="AA107" s="672"/>
      <c r="AB107" s="672"/>
      <c r="AC107" s="672"/>
      <c r="AD107" s="672"/>
      <c r="AE107" s="672"/>
      <c r="AF107" s="672"/>
      <c r="AG107" s="672"/>
      <c r="AH107" s="672"/>
      <c r="AI107" s="672"/>
      <c r="AJ107" s="672"/>
      <c r="AK107" s="672"/>
      <c r="AL107" s="672"/>
      <c r="AM107" s="672"/>
      <c r="AN107" s="672"/>
      <c r="AO107" s="672"/>
      <c r="AP107" s="672"/>
      <c r="AQ107" s="672"/>
      <c r="AR107" s="672"/>
      <c r="AS107" s="672"/>
      <c r="AT107" s="672"/>
      <c r="AU107" s="672"/>
      <c r="AV107" s="672"/>
      <c r="AW107" s="672"/>
      <c r="AX107" s="672"/>
      <c r="AY107" s="672"/>
      <c r="AZ107" s="672"/>
      <c r="BA107" s="672"/>
      <c r="BB107" s="672"/>
      <c r="BC107" s="672"/>
      <c r="BD107" s="672"/>
      <c r="BE107" s="672"/>
      <c r="BF107" s="672"/>
      <c r="BG107" s="672"/>
      <c r="BH107" s="672"/>
      <c r="BI107" s="672"/>
      <c r="BJ107" s="672"/>
      <c r="BK107" s="672"/>
      <c r="BL107" s="672"/>
      <c r="BM107" s="672"/>
      <c r="BN107" s="672"/>
      <c r="BO107" s="672"/>
      <c r="BP107" s="672"/>
      <c r="BQ107" s="672"/>
      <c r="BR107" s="672"/>
      <c r="BS107" s="672"/>
      <c r="BT107" s="672"/>
      <c r="BU107" s="672"/>
      <c r="BV107" s="672"/>
      <c r="BW107" s="672"/>
      <c r="BX107" s="672"/>
      <c r="BY107" s="672"/>
      <c r="BZ107" s="672"/>
      <c r="CA107" s="672"/>
      <c r="CB107" s="672"/>
      <c r="CC107" s="672"/>
      <c r="CD107" s="672"/>
      <c r="CE107" s="672"/>
      <c r="CF107" s="672"/>
      <c r="CG107" s="672"/>
      <c r="CH107" s="672"/>
      <c r="CI107" s="672"/>
      <c r="CJ107" s="672"/>
      <c r="CK107" s="672"/>
      <c r="CL107" s="672"/>
      <c r="CM107" s="672"/>
      <c r="CN107" s="672"/>
      <c r="CO107" s="672"/>
      <c r="CP107" s="672"/>
      <c r="CQ107" s="672"/>
      <c r="CR107" s="672"/>
      <c r="CS107" s="672"/>
      <c r="CT107" s="672"/>
      <c r="CU107" s="672"/>
      <c r="CV107" s="672"/>
      <c r="CW107" s="672"/>
      <c r="CX107" s="672"/>
      <c r="CY107" s="672"/>
      <c r="CZ107" s="672"/>
      <c r="DA107" s="672"/>
      <c r="DB107" s="672"/>
      <c r="DC107" s="672"/>
      <c r="DD107" s="672"/>
      <c r="DE107" s="672"/>
      <c r="DF107" s="672"/>
      <c r="DG107" s="672"/>
      <c r="DH107" s="672"/>
      <c r="DI107" s="672"/>
      <c r="DJ107" s="672"/>
      <c r="DK107" s="672"/>
      <c r="DL107" s="672"/>
      <c r="DM107" s="672"/>
      <c r="DN107" s="672"/>
      <c r="DO107" s="672"/>
      <c r="DP107" s="672"/>
      <c r="DQ107" s="672"/>
      <c r="DR107" s="672"/>
      <c r="DS107" s="672"/>
      <c r="DT107" s="672"/>
      <c r="DU107" s="672"/>
      <c r="DV107" s="672"/>
      <c r="DW107" s="672"/>
      <c r="DX107" s="672"/>
      <c r="DY107" s="672"/>
      <c r="DZ107" s="672"/>
      <c r="EA107" s="672"/>
      <c r="EB107" s="672"/>
      <c r="EC107" s="672"/>
      <c r="ED107" s="672"/>
      <c r="EE107" s="672"/>
      <c r="EF107" s="672"/>
      <c r="EG107" s="672"/>
      <c r="EH107" s="672"/>
      <c r="EI107" s="672"/>
      <c r="EJ107" s="672"/>
      <c r="EK107" s="672"/>
      <c r="EL107" s="672"/>
      <c r="EM107" s="672"/>
      <c r="EN107" s="672"/>
      <c r="EO107" s="672"/>
      <c r="EP107" s="672"/>
      <c r="EQ107" s="672"/>
      <c r="ER107" s="672"/>
      <c r="ES107" s="672"/>
      <c r="ET107" s="672"/>
      <c r="EU107" s="672"/>
      <c r="EV107" s="672"/>
      <c r="EW107" s="672"/>
      <c r="EX107" s="672"/>
      <c r="EY107" s="672"/>
      <c r="EZ107" s="672"/>
      <c r="FA107" s="672"/>
      <c r="FB107" s="672"/>
      <c r="FC107" s="672"/>
      <c r="FD107" s="672"/>
      <c r="FE107" s="672"/>
      <c r="FF107" s="672"/>
      <c r="FG107" s="672"/>
      <c r="FH107" s="672"/>
      <c r="FI107" s="672"/>
      <c r="FJ107" s="672"/>
      <c r="FK107" s="672"/>
      <c r="FL107" s="672"/>
      <c r="FM107" s="672"/>
      <c r="FN107" s="672"/>
      <c r="FO107" s="672"/>
      <c r="FP107" s="672"/>
      <c r="FQ107" s="672"/>
      <c r="FR107" s="672"/>
      <c r="FS107" s="672"/>
      <c r="FT107" s="672"/>
      <c r="FU107" s="672"/>
      <c r="FV107" s="672"/>
      <c r="FW107" s="672"/>
      <c r="FX107" s="672"/>
      <c r="FY107" s="672"/>
      <c r="FZ107" s="672"/>
      <c r="GA107" s="672"/>
      <c r="GB107" s="672"/>
      <c r="GC107" s="672"/>
      <c r="GD107" s="672"/>
      <c r="GE107" s="672"/>
      <c r="GF107" s="672"/>
      <c r="GG107" s="672"/>
      <c r="GH107" s="672"/>
      <c r="GI107" s="672"/>
      <c r="GJ107" s="672"/>
      <c r="GK107" s="672"/>
      <c r="GL107" s="672"/>
      <c r="GM107" s="672"/>
      <c r="GN107" s="672"/>
      <c r="GO107" s="672"/>
      <c r="GP107" s="672"/>
      <c r="GQ107" s="672"/>
      <c r="GR107" s="672"/>
      <c r="GS107" s="672"/>
      <c r="GT107" s="672"/>
      <c r="GU107" s="672"/>
      <c r="GV107" s="672"/>
      <c r="GW107" s="672"/>
      <c r="GX107" s="672"/>
      <c r="GY107" s="672"/>
      <c r="GZ107" s="672"/>
      <c r="HA107" s="672"/>
      <c r="HB107" s="672"/>
      <c r="HC107" s="672"/>
      <c r="HD107" s="672"/>
      <c r="HE107" s="672"/>
      <c r="HF107" s="672"/>
      <c r="HG107" s="672"/>
      <c r="HH107" s="672"/>
      <c r="HI107" s="672"/>
      <c r="HJ107" s="672"/>
      <c r="HK107" s="672"/>
      <c r="HL107" s="672"/>
      <c r="HM107" s="672"/>
      <c r="HN107" s="672"/>
      <c r="HO107" s="672"/>
      <c r="HP107" s="672"/>
      <c r="HQ107" s="672"/>
      <c r="HR107" s="672"/>
      <c r="HS107" s="672"/>
      <c r="HT107" s="672"/>
      <c r="HU107" s="672"/>
      <c r="HV107" s="672"/>
      <c r="HW107" s="672"/>
      <c r="HX107" s="672"/>
      <c r="HY107" s="672"/>
      <c r="HZ107" s="672"/>
      <c r="IA107" s="672"/>
      <c r="IB107" s="672"/>
      <c r="IC107" s="672"/>
      <c r="ID107" s="672"/>
      <c r="IE107" s="672"/>
      <c r="IF107" s="672"/>
      <c r="IG107" s="672"/>
      <c r="IH107" s="672"/>
      <c r="II107" s="672"/>
      <c r="IJ107" s="672"/>
      <c r="IK107" s="672"/>
      <c r="IL107" s="672"/>
      <c r="IM107" s="672"/>
      <c r="IN107" s="672"/>
      <c r="IO107" s="672"/>
      <c r="IP107" s="672"/>
      <c r="IQ107" s="672"/>
      <c r="IR107" s="672"/>
      <c r="IS107" s="672"/>
      <c r="IT107" s="690"/>
      <c r="IU107" s="677"/>
    </row>
    <row r="108" spans="1:255" ht="22.5" x14ac:dyDescent="0.25">
      <c r="A108" s="472" t="s">
        <v>96</v>
      </c>
      <c r="B108" s="71" t="str">
        <f>'Org ab 10 TEW'!C108</f>
        <v>Kultur- und Sportförderung</v>
      </c>
      <c r="C108" s="71" t="str">
        <f>'Org ab 10 TEW'!D108</f>
        <v>Bibliotheken</v>
      </c>
      <c r="D108" s="71" t="str">
        <f>'Org ab 10 TEW'!E108</f>
        <v>1,00 VZÄ je 8.700 Einwohner</v>
      </c>
      <c r="E108" s="395">
        <f t="shared" ref="E108:E109" si="12">SUM(F108:IU108)</f>
        <v>0</v>
      </c>
      <c r="F108" s="409"/>
      <c r="G108" s="409"/>
      <c r="H108" s="409"/>
      <c r="I108" s="409"/>
      <c r="J108" s="409"/>
      <c r="K108" s="409"/>
      <c r="L108" s="409"/>
      <c r="M108" s="409"/>
      <c r="N108" s="409"/>
      <c r="O108" s="409"/>
      <c r="P108" s="409"/>
      <c r="Q108" s="409"/>
      <c r="R108" s="409"/>
      <c r="S108" s="409"/>
      <c r="T108" s="409"/>
      <c r="U108" s="409"/>
      <c r="V108" s="409"/>
      <c r="W108" s="409"/>
      <c r="X108" s="409"/>
      <c r="Y108" s="409"/>
      <c r="Z108" s="409"/>
      <c r="AA108" s="409"/>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09"/>
      <c r="BD108" s="409"/>
      <c r="BE108" s="409"/>
      <c r="BF108" s="409"/>
      <c r="BG108" s="409"/>
      <c r="BH108" s="409"/>
      <c r="BI108" s="409"/>
      <c r="BJ108" s="409"/>
      <c r="BK108" s="409"/>
      <c r="BL108" s="409"/>
      <c r="BM108" s="409"/>
      <c r="BN108" s="409"/>
      <c r="BO108" s="409"/>
      <c r="BP108" s="409"/>
      <c r="BQ108" s="409"/>
      <c r="BR108" s="409"/>
      <c r="BS108" s="409"/>
      <c r="BT108" s="409"/>
      <c r="BU108" s="409"/>
      <c r="BV108" s="409"/>
      <c r="BW108" s="409"/>
      <c r="BX108" s="409"/>
      <c r="BY108" s="409"/>
      <c r="BZ108" s="409"/>
      <c r="CA108" s="409"/>
      <c r="CB108" s="409"/>
      <c r="CC108" s="409"/>
      <c r="CD108" s="409"/>
      <c r="CE108" s="409"/>
      <c r="CF108" s="409"/>
      <c r="CG108" s="409"/>
      <c r="CH108" s="409"/>
      <c r="CI108" s="409"/>
      <c r="CJ108" s="409"/>
      <c r="CK108" s="409"/>
      <c r="CL108" s="409"/>
      <c r="CM108" s="409"/>
      <c r="CN108" s="409"/>
      <c r="CO108" s="409"/>
      <c r="CP108" s="409"/>
      <c r="CQ108" s="409"/>
      <c r="CR108" s="409"/>
      <c r="CS108" s="409"/>
      <c r="CT108" s="409"/>
      <c r="CU108" s="409"/>
      <c r="CV108" s="409"/>
      <c r="CW108" s="409"/>
      <c r="CX108" s="409"/>
      <c r="CY108" s="409"/>
      <c r="CZ108" s="409"/>
      <c r="DA108" s="409"/>
      <c r="DB108" s="409"/>
      <c r="DC108" s="409"/>
      <c r="DD108" s="409"/>
      <c r="DE108" s="409"/>
      <c r="DF108" s="409"/>
      <c r="DG108" s="409"/>
      <c r="DH108" s="409"/>
      <c r="DI108" s="409"/>
      <c r="DJ108" s="409"/>
      <c r="DK108" s="409"/>
      <c r="DL108" s="409"/>
      <c r="DM108" s="409"/>
      <c r="DN108" s="409"/>
      <c r="DO108" s="409"/>
      <c r="DP108" s="409"/>
      <c r="DQ108" s="409"/>
      <c r="DR108" s="409"/>
      <c r="DS108" s="409"/>
      <c r="DT108" s="409"/>
      <c r="DU108" s="409"/>
      <c r="DV108" s="409"/>
      <c r="DW108" s="409"/>
      <c r="DX108" s="409"/>
      <c r="DY108" s="409"/>
      <c r="DZ108" s="409"/>
      <c r="EA108" s="409"/>
      <c r="EB108" s="409"/>
      <c r="EC108" s="409"/>
      <c r="ED108" s="409"/>
      <c r="EE108" s="409"/>
      <c r="EF108" s="409"/>
      <c r="EG108" s="409"/>
      <c r="EH108" s="409"/>
      <c r="EI108" s="409"/>
      <c r="EJ108" s="409"/>
      <c r="EK108" s="409"/>
      <c r="EL108" s="409"/>
      <c r="EM108" s="409"/>
      <c r="EN108" s="409"/>
      <c r="EO108" s="409"/>
      <c r="EP108" s="409"/>
      <c r="EQ108" s="409"/>
      <c r="ER108" s="409"/>
      <c r="ES108" s="409"/>
      <c r="ET108" s="409"/>
      <c r="EU108" s="409"/>
      <c r="EV108" s="409"/>
      <c r="EW108" s="409"/>
      <c r="EX108" s="409"/>
      <c r="EY108" s="409"/>
      <c r="EZ108" s="409"/>
      <c r="FA108" s="409"/>
      <c r="FB108" s="409"/>
      <c r="FC108" s="409"/>
      <c r="FD108" s="409"/>
      <c r="FE108" s="409"/>
      <c r="FF108" s="409"/>
      <c r="FG108" s="409"/>
      <c r="FH108" s="409"/>
      <c r="FI108" s="409"/>
      <c r="FJ108" s="409"/>
      <c r="FK108" s="409"/>
      <c r="FL108" s="409"/>
      <c r="FM108" s="409"/>
      <c r="FN108" s="409"/>
      <c r="FO108" s="409"/>
      <c r="FP108" s="409"/>
      <c r="FQ108" s="409"/>
      <c r="FR108" s="409"/>
      <c r="FS108" s="409"/>
      <c r="FT108" s="409"/>
      <c r="FU108" s="409"/>
      <c r="FV108" s="409"/>
      <c r="FW108" s="409"/>
      <c r="FX108" s="409"/>
      <c r="FY108" s="409"/>
      <c r="FZ108" s="409"/>
      <c r="GA108" s="409"/>
      <c r="GB108" s="409"/>
      <c r="GC108" s="409"/>
      <c r="GD108" s="409"/>
      <c r="GE108" s="409"/>
      <c r="GF108" s="409"/>
      <c r="GG108" s="409"/>
      <c r="GH108" s="409"/>
      <c r="GI108" s="409"/>
      <c r="GJ108" s="409"/>
      <c r="GK108" s="409"/>
      <c r="GL108" s="409"/>
      <c r="GM108" s="409"/>
      <c r="GN108" s="409"/>
      <c r="GO108" s="409"/>
      <c r="GP108" s="409"/>
      <c r="GQ108" s="409"/>
      <c r="GR108" s="409"/>
      <c r="GS108" s="409"/>
      <c r="GT108" s="409"/>
      <c r="GU108" s="409"/>
      <c r="GV108" s="409"/>
      <c r="GW108" s="409"/>
      <c r="GX108" s="409"/>
      <c r="GY108" s="409"/>
      <c r="GZ108" s="409"/>
      <c r="HA108" s="409"/>
      <c r="HB108" s="409"/>
      <c r="HC108" s="409"/>
      <c r="HD108" s="409"/>
      <c r="HE108" s="409"/>
      <c r="HF108" s="409"/>
      <c r="HG108" s="409"/>
      <c r="HH108" s="409"/>
      <c r="HI108" s="409"/>
      <c r="HJ108" s="409"/>
      <c r="HK108" s="409"/>
      <c r="HL108" s="409"/>
      <c r="HM108" s="409"/>
      <c r="HN108" s="409"/>
      <c r="HO108" s="409"/>
      <c r="HP108" s="409"/>
      <c r="HQ108" s="409"/>
      <c r="HR108" s="409"/>
      <c r="HS108" s="409"/>
      <c r="HT108" s="409"/>
      <c r="HU108" s="409"/>
      <c r="HV108" s="409"/>
      <c r="HW108" s="409"/>
      <c r="HX108" s="409"/>
      <c r="HY108" s="409"/>
      <c r="HZ108" s="409"/>
      <c r="IA108" s="409"/>
      <c r="IB108" s="409"/>
      <c r="IC108" s="409"/>
      <c r="ID108" s="409"/>
      <c r="IE108" s="409"/>
      <c r="IF108" s="409"/>
      <c r="IG108" s="409"/>
      <c r="IH108" s="409"/>
      <c r="II108" s="409"/>
      <c r="IJ108" s="409"/>
      <c r="IK108" s="409"/>
      <c r="IL108" s="409"/>
      <c r="IM108" s="409"/>
      <c r="IN108" s="409"/>
      <c r="IO108" s="409"/>
      <c r="IP108" s="409"/>
      <c r="IQ108" s="409"/>
      <c r="IR108" s="409"/>
      <c r="IS108" s="409"/>
      <c r="IT108" s="455"/>
      <c r="IU108" s="419"/>
    </row>
    <row r="109" spans="1:255" ht="22.5" x14ac:dyDescent="0.25">
      <c r="A109" s="472" t="s">
        <v>97</v>
      </c>
      <c r="B109" s="71" t="str">
        <f>'Org ab 10 TEW'!C109</f>
        <v>Kultur- und Sportförderung</v>
      </c>
      <c r="C109" s="71" t="str">
        <f>'Org ab 10 TEW'!D109</f>
        <v>Musikschulen</v>
      </c>
      <c r="D109" s="71" t="str">
        <f>'Org ab 10 TEW'!E109</f>
        <v>keine Bemessung</v>
      </c>
      <c r="E109" s="395">
        <f t="shared" si="12"/>
        <v>0</v>
      </c>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09"/>
      <c r="AI109" s="409"/>
      <c r="AJ109" s="409"/>
      <c r="AK109" s="409"/>
      <c r="AL109" s="409"/>
      <c r="AM109" s="409"/>
      <c r="AN109" s="409"/>
      <c r="AO109" s="409"/>
      <c r="AP109" s="409"/>
      <c r="AQ109" s="409"/>
      <c r="AR109" s="409"/>
      <c r="AS109" s="409"/>
      <c r="AT109" s="409"/>
      <c r="AU109" s="409"/>
      <c r="AV109" s="409"/>
      <c r="AW109" s="409"/>
      <c r="AX109" s="409"/>
      <c r="AY109" s="409"/>
      <c r="AZ109" s="409"/>
      <c r="BA109" s="409"/>
      <c r="BB109" s="409"/>
      <c r="BC109" s="409"/>
      <c r="BD109" s="409"/>
      <c r="BE109" s="409"/>
      <c r="BF109" s="409"/>
      <c r="BG109" s="409"/>
      <c r="BH109" s="409"/>
      <c r="BI109" s="409"/>
      <c r="BJ109" s="409"/>
      <c r="BK109" s="409"/>
      <c r="BL109" s="409"/>
      <c r="BM109" s="409"/>
      <c r="BN109" s="409"/>
      <c r="BO109" s="409"/>
      <c r="BP109" s="409"/>
      <c r="BQ109" s="409"/>
      <c r="BR109" s="409"/>
      <c r="BS109" s="409"/>
      <c r="BT109" s="409"/>
      <c r="BU109" s="409"/>
      <c r="BV109" s="409"/>
      <c r="BW109" s="409"/>
      <c r="BX109" s="409"/>
      <c r="BY109" s="409"/>
      <c r="BZ109" s="409"/>
      <c r="CA109" s="409"/>
      <c r="CB109" s="409"/>
      <c r="CC109" s="409"/>
      <c r="CD109" s="409"/>
      <c r="CE109" s="409"/>
      <c r="CF109" s="409"/>
      <c r="CG109" s="409"/>
      <c r="CH109" s="409"/>
      <c r="CI109" s="409"/>
      <c r="CJ109" s="409"/>
      <c r="CK109" s="409"/>
      <c r="CL109" s="409"/>
      <c r="CM109" s="409"/>
      <c r="CN109" s="409"/>
      <c r="CO109" s="409"/>
      <c r="CP109" s="409"/>
      <c r="CQ109" s="409"/>
      <c r="CR109" s="409"/>
      <c r="CS109" s="409"/>
      <c r="CT109" s="409"/>
      <c r="CU109" s="409"/>
      <c r="CV109" s="409"/>
      <c r="CW109" s="409"/>
      <c r="CX109" s="409"/>
      <c r="CY109" s="409"/>
      <c r="CZ109" s="409"/>
      <c r="DA109" s="409"/>
      <c r="DB109" s="409"/>
      <c r="DC109" s="409"/>
      <c r="DD109" s="409"/>
      <c r="DE109" s="409"/>
      <c r="DF109" s="409"/>
      <c r="DG109" s="409"/>
      <c r="DH109" s="409"/>
      <c r="DI109" s="409"/>
      <c r="DJ109" s="409"/>
      <c r="DK109" s="409"/>
      <c r="DL109" s="409"/>
      <c r="DM109" s="409"/>
      <c r="DN109" s="409"/>
      <c r="DO109" s="409"/>
      <c r="DP109" s="409"/>
      <c r="DQ109" s="409"/>
      <c r="DR109" s="409"/>
      <c r="DS109" s="409"/>
      <c r="DT109" s="409"/>
      <c r="DU109" s="409"/>
      <c r="DV109" s="409"/>
      <c r="DW109" s="409"/>
      <c r="DX109" s="409"/>
      <c r="DY109" s="409"/>
      <c r="DZ109" s="409"/>
      <c r="EA109" s="409"/>
      <c r="EB109" s="409"/>
      <c r="EC109" s="409"/>
      <c r="ED109" s="409"/>
      <c r="EE109" s="409"/>
      <c r="EF109" s="409"/>
      <c r="EG109" s="409"/>
      <c r="EH109" s="409"/>
      <c r="EI109" s="409"/>
      <c r="EJ109" s="409"/>
      <c r="EK109" s="409"/>
      <c r="EL109" s="409"/>
      <c r="EM109" s="409"/>
      <c r="EN109" s="409"/>
      <c r="EO109" s="409"/>
      <c r="EP109" s="409"/>
      <c r="EQ109" s="409"/>
      <c r="ER109" s="409"/>
      <c r="ES109" s="409"/>
      <c r="ET109" s="409"/>
      <c r="EU109" s="409"/>
      <c r="EV109" s="409"/>
      <c r="EW109" s="409"/>
      <c r="EX109" s="409"/>
      <c r="EY109" s="409"/>
      <c r="EZ109" s="409"/>
      <c r="FA109" s="409"/>
      <c r="FB109" s="409"/>
      <c r="FC109" s="409"/>
      <c r="FD109" s="409"/>
      <c r="FE109" s="409"/>
      <c r="FF109" s="409"/>
      <c r="FG109" s="409"/>
      <c r="FH109" s="409"/>
      <c r="FI109" s="409"/>
      <c r="FJ109" s="409"/>
      <c r="FK109" s="409"/>
      <c r="FL109" s="409"/>
      <c r="FM109" s="409"/>
      <c r="FN109" s="409"/>
      <c r="FO109" s="409"/>
      <c r="FP109" s="409"/>
      <c r="FQ109" s="409"/>
      <c r="FR109" s="409"/>
      <c r="FS109" s="409"/>
      <c r="FT109" s="409"/>
      <c r="FU109" s="409"/>
      <c r="FV109" s="409"/>
      <c r="FW109" s="409"/>
      <c r="FX109" s="409"/>
      <c r="FY109" s="409"/>
      <c r="FZ109" s="409"/>
      <c r="GA109" s="409"/>
      <c r="GB109" s="409"/>
      <c r="GC109" s="409"/>
      <c r="GD109" s="409"/>
      <c r="GE109" s="409"/>
      <c r="GF109" s="409"/>
      <c r="GG109" s="409"/>
      <c r="GH109" s="409"/>
      <c r="GI109" s="409"/>
      <c r="GJ109" s="409"/>
      <c r="GK109" s="409"/>
      <c r="GL109" s="409"/>
      <c r="GM109" s="409"/>
      <c r="GN109" s="409"/>
      <c r="GO109" s="409"/>
      <c r="GP109" s="409"/>
      <c r="GQ109" s="409"/>
      <c r="GR109" s="409"/>
      <c r="GS109" s="409"/>
      <c r="GT109" s="409"/>
      <c r="GU109" s="409"/>
      <c r="GV109" s="409"/>
      <c r="GW109" s="409"/>
      <c r="GX109" s="409"/>
      <c r="GY109" s="409"/>
      <c r="GZ109" s="409"/>
      <c r="HA109" s="409"/>
      <c r="HB109" s="409"/>
      <c r="HC109" s="409"/>
      <c r="HD109" s="409"/>
      <c r="HE109" s="409"/>
      <c r="HF109" s="409"/>
      <c r="HG109" s="409"/>
      <c r="HH109" s="409"/>
      <c r="HI109" s="409"/>
      <c r="HJ109" s="409"/>
      <c r="HK109" s="409"/>
      <c r="HL109" s="409"/>
      <c r="HM109" s="409"/>
      <c r="HN109" s="409"/>
      <c r="HO109" s="409"/>
      <c r="HP109" s="409"/>
      <c r="HQ109" s="409"/>
      <c r="HR109" s="409"/>
      <c r="HS109" s="409"/>
      <c r="HT109" s="409"/>
      <c r="HU109" s="409"/>
      <c r="HV109" s="409"/>
      <c r="HW109" s="409"/>
      <c r="HX109" s="409"/>
      <c r="HY109" s="409"/>
      <c r="HZ109" s="409"/>
      <c r="IA109" s="409"/>
      <c r="IB109" s="409"/>
      <c r="IC109" s="409"/>
      <c r="ID109" s="409"/>
      <c r="IE109" s="409"/>
      <c r="IF109" s="409"/>
      <c r="IG109" s="409"/>
      <c r="IH109" s="409"/>
      <c r="II109" s="409"/>
      <c r="IJ109" s="409"/>
      <c r="IK109" s="409"/>
      <c r="IL109" s="409"/>
      <c r="IM109" s="409"/>
      <c r="IN109" s="409"/>
      <c r="IO109" s="409"/>
      <c r="IP109" s="409"/>
      <c r="IQ109" s="409"/>
      <c r="IR109" s="409"/>
      <c r="IS109" s="409"/>
      <c r="IT109" s="455"/>
      <c r="IU109" s="419"/>
    </row>
    <row r="110" spans="1:255" ht="3" customHeight="1" x14ac:dyDescent="0.25">
      <c r="A110" s="93"/>
      <c r="B110" s="93"/>
      <c r="C110" s="93"/>
      <c r="D110" s="93"/>
      <c r="E110" s="406"/>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7"/>
      <c r="BE110" s="407"/>
      <c r="BF110" s="407"/>
      <c r="BG110" s="407"/>
      <c r="BH110" s="407"/>
      <c r="BI110" s="407"/>
      <c r="BJ110" s="407"/>
      <c r="BK110" s="407"/>
      <c r="BL110" s="407"/>
      <c r="BM110" s="407"/>
      <c r="BN110" s="407"/>
      <c r="BO110" s="407"/>
      <c r="BP110" s="407"/>
      <c r="BQ110" s="407"/>
      <c r="BR110" s="407"/>
      <c r="BS110" s="407"/>
      <c r="BT110" s="407"/>
      <c r="BU110" s="407"/>
      <c r="BV110" s="407"/>
      <c r="BW110" s="407"/>
      <c r="BX110" s="407"/>
      <c r="BY110" s="407"/>
      <c r="BZ110" s="407"/>
      <c r="CA110" s="407"/>
      <c r="CB110" s="407"/>
      <c r="CC110" s="407"/>
      <c r="CD110" s="407"/>
      <c r="CE110" s="407"/>
      <c r="CF110" s="407"/>
      <c r="CG110" s="407"/>
      <c r="CH110" s="407"/>
      <c r="CI110" s="407"/>
      <c r="CJ110" s="407"/>
      <c r="CK110" s="407"/>
      <c r="CL110" s="407"/>
      <c r="CM110" s="407"/>
      <c r="CN110" s="407"/>
      <c r="CO110" s="407"/>
      <c r="CP110" s="407"/>
      <c r="CQ110" s="407"/>
      <c r="CR110" s="407"/>
      <c r="CS110" s="407"/>
      <c r="CT110" s="407"/>
      <c r="CU110" s="407"/>
      <c r="CV110" s="407"/>
      <c r="CW110" s="407"/>
      <c r="CX110" s="407"/>
      <c r="CY110" s="407"/>
      <c r="CZ110" s="407"/>
      <c r="DA110" s="407"/>
      <c r="DB110" s="407"/>
      <c r="DC110" s="407"/>
      <c r="DD110" s="407"/>
      <c r="DE110" s="407"/>
      <c r="DF110" s="407"/>
      <c r="DG110" s="407"/>
      <c r="DH110" s="407"/>
      <c r="DI110" s="407"/>
      <c r="DJ110" s="407"/>
      <c r="DK110" s="407"/>
      <c r="DL110" s="407"/>
      <c r="DM110" s="407"/>
      <c r="DN110" s="407"/>
      <c r="DO110" s="407"/>
      <c r="DP110" s="407"/>
      <c r="DQ110" s="407"/>
      <c r="DR110" s="407"/>
      <c r="DS110" s="407"/>
      <c r="DT110" s="407"/>
      <c r="DU110" s="407"/>
      <c r="DV110" s="407"/>
      <c r="DW110" s="407"/>
      <c r="DX110" s="407"/>
      <c r="DY110" s="407"/>
      <c r="DZ110" s="407"/>
      <c r="EA110" s="407"/>
      <c r="EB110" s="407"/>
      <c r="EC110" s="407"/>
      <c r="ED110" s="407"/>
      <c r="EE110" s="407"/>
      <c r="EF110" s="407"/>
      <c r="EG110" s="407"/>
      <c r="EH110" s="407"/>
      <c r="EI110" s="407"/>
      <c r="EJ110" s="407"/>
      <c r="EK110" s="407"/>
      <c r="EL110" s="407"/>
      <c r="EM110" s="407"/>
      <c r="EN110" s="407"/>
      <c r="EO110" s="407"/>
      <c r="EP110" s="407"/>
      <c r="EQ110" s="407"/>
      <c r="ER110" s="407"/>
      <c r="ES110" s="407"/>
      <c r="ET110" s="407"/>
      <c r="EU110" s="407"/>
      <c r="EV110" s="407"/>
      <c r="EW110" s="407"/>
      <c r="EX110" s="407"/>
      <c r="EY110" s="407"/>
      <c r="EZ110" s="407"/>
      <c r="FA110" s="407"/>
      <c r="FB110" s="407"/>
      <c r="FC110" s="407"/>
      <c r="FD110" s="407"/>
      <c r="FE110" s="407"/>
      <c r="FF110" s="407"/>
      <c r="FG110" s="407"/>
      <c r="FH110" s="407"/>
      <c r="FI110" s="407"/>
      <c r="FJ110" s="407"/>
      <c r="FK110" s="407"/>
      <c r="FL110" s="407"/>
      <c r="FM110" s="407"/>
      <c r="FN110" s="407"/>
      <c r="FO110" s="407"/>
      <c r="FP110" s="407"/>
      <c r="FQ110" s="407"/>
      <c r="FR110" s="407"/>
      <c r="FS110" s="407"/>
      <c r="FT110" s="407"/>
      <c r="FU110" s="407"/>
      <c r="FV110" s="407"/>
      <c r="FW110" s="407"/>
      <c r="FX110" s="407"/>
      <c r="FY110" s="407"/>
      <c r="FZ110" s="407"/>
      <c r="GA110" s="407"/>
      <c r="GB110" s="407"/>
      <c r="GC110" s="407"/>
      <c r="GD110" s="407"/>
      <c r="GE110" s="407"/>
      <c r="GF110" s="407"/>
      <c r="GG110" s="407"/>
      <c r="GH110" s="407"/>
      <c r="GI110" s="407"/>
      <c r="GJ110" s="407"/>
      <c r="GK110" s="407"/>
      <c r="GL110" s="407"/>
      <c r="GM110" s="407"/>
      <c r="GN110" s="407"/>
      <c r="GO110" s="407"/>
      <c r="GP110" s="407"/>
      <c r="GQ110" s="407"/>
      <c r="GR110" s="407"/>
      <c r="GS110" s="407"/>
      <c r="GT110" s="407"/>
      <c r="GU110" s="407"/>
      <c r="GV110" s="407"/>
      <c r="GW110" s="407"/>
      <c r="GX110" s="407"/>
      <c r="GY110" s="407"/>
      <c r="GZ110" s="407"/>
      <c r="HA110" s="407"/>
      <c r="HB110" s="407"/>
      <c r="HC110" s="407"/>
      <c r="HD110" s="407"/>
      <c r="HE110" s="407"/>
      <c r="HF110" s="407"/>
      <c r="HG110" s="407"/>
      <c r="HH110" s="407"/>
      <c r="HI110" s="407"/>
      <c r="HJ110" s="407"/>
      <c r="HK110" s="407"/>
      <c r="HL110" s="407"/>
      <c r="HM110" s="407"/>
      <c r="HN110" s="407"/>
      <c r="HO110" s="407"/>
      <c r="HP110" s="407"/>
      <c r="HQ110" s="407"/>
      <c r="HR110" s="407"/>
      <c r="HS110" s="407"/>
      <c r="HT110" s="407"/>
      <c r="HU110" s="407"/>
      <c r="HV110" s="407"/>
      <c r="HW110" s="407"/>
      <c r="HX110" s="407"/>
      <c r="HY110" s="407"/>
      <c r="HZ110" s="407"/>
      <c r="IA110" s="407"/>
      <c r="IB110" s="407"/>
      <c r="IC110" s="407"/>
      <c r="ID110" s="407"/>
      <c r="IE110" s="407"/>
      <c r="IF110" s="407"/>
      <c r="IG110" s="407"/>
      <c r="IH110" s="407"/>
      <c r="II110" s="407"/>
      <c r="IJ110" s="407"/>
      <c r="IK110" s="407"/>
      <c r="IL110" s="407"/>
      <c r="IM110" s="407"/>
      <c r="IN110" s="407"/>
      <c r="IO110" s="407"/>
      <c r="IP110" s="407"/>
      <c r="IQ110" s="407"/>
      <c r="IR110" s="407"/>
      <c r="IS110" s="407"/>
      <c r="IT110" s="407"/>
      <c r="IU110" s="466"/>
    </row>
    <row r="111" spans="1:255" ht="33.75" x14ac:dyDescent="0.25">
      <c r="A111" s="167" t="s">
        <v>111</v>
      </c>
      <c r="B111" s="71" t="str">
        <f>'Org ab 10 TEW'!C111</f>
        <v>Soziales</v>
      </c>
      <c r="C111" s="71" t="str">
        <f>'Org ab 10 TEW'!D111</f>
        <v>Verwaltung der Grundsicherung für Arbeitsuchende</v>
      </c>
      <c r="D111" s="668" t="str">
        <f>'Org ab 10 TEW'!E111</f>
        <v>0,20 VZÄ Festwert</v>
      </c>
      <c r="E111" s="673">
        <f>SUM(F111:IU111)</f>
        <v>0</v>
      </c>
      <c r="F111" s="671"/>
      <c r="G111" s="671"/>
      <c r="H111" s="671"/>
      <c r="I111" s="671"/>
      <c r="J111" s="671"/>
      <c r="K111" s="671"/>
      <c r="L111" s="671"/>
      <c r="M111" s="671"/>
      <c r="N111" s="671"/>
      <c r="O111" s="671"/>
      <c r="P111" s="671"/>
      <c r="Q111" s="671"/>
      <c r="R111" s="671"/>
      <c r="S111" s="671"/>
      <c r="T111" s="671"/>
      <c r="U111" s="671"/>
      <c r="V111" s="671"/>
      <c r="W111" s="671"/>
      <c r="X111" s="671"/>
      <c r="Y111" s="671"/>
      <c r="Z111" s="671"/>
      <c r="AA111" s="671"/>
      <c r="AB111" s="671"/>
      <c r="AC111" s="671"/>
      <c r="AD111" s="671"/>
      <c r="AE111" s="671"/>
      <c r="AF111" s="671"/>
      <c r="AG111" s="671"/>
      <c r="AH111" s="671"/>
      <c r="AI111" s="671"/>
      <c r="AJ111" s="671"/>
      <c r="AK111" s="671"/>
      <c r="AL111" s="671"/>
      <c r="AM111" s="671"/>
      <c r="AN111" s="671"/>
      <c r="AO111" s="671"/>
      <c r="AP111" s="671"/>
      <c r="AQ111" s="671"/>
      <c r="AR111" s="671"/>
      <c r="AS111" s="671"/>
      <c r="AT111" s="671"/>
      <c r="AU111" s="671"/>
      <c r="AV111" s="671"/>
      <c r="AW111" s="671"/>
      <c r="AX111" s="671"/>
      <c r="AY111" s="671"/>
      <c r="AZ111" s="671"/>
      <c r="BA111" s="671"/>
      <c r="BB111" s="671"/>
      <c r="BC111" s="671"/>
      <c r="BD111" s="671"/>
      <c r="BE111" s="671"/>
      <c r="BF111" s="671"/>
      <c r="BG111" s="671"/>
      <c r="BH111" s="671"/>
      <c r="BI111" s="671"/>
      <c r="BJ111" s="671"/>
      <c r="BK111" s="671"/>
      <c r="BL111" s="671"/>
      <c r="BM111" s="671"/>
      <c r="BN111" s="671"/>
      <c r="BO111" s="671"/>
      <c r="BP111" s="671"/>
      <c r="BQ111" s="671"/>
      <c r="BR111" s="671"/>
      <c r="BS111" s="671"/>
      <c r="BT111" s="671"/>
      <c r="BU111" s="671"/>
      <c r="BV111" s="671"/>
      <c r="BW111" s="671"/>
      <c r="BX111" s="671"/>
      <c r="BY111" s="671"/>
      <c r="BZ111" s="671"/>
      <c r="CA111" s="671"/>
      <c r="CB111" s="671"/>
      <c r="CC111" s="671"/>
      <c r="CD111" s="671"/>
      <c r="CE111" s="671"/>
      <c r="CF111" s="671"/>
      <c r="CG111" s="671"/>
      <c r="CH111" s="671"/>
      <c r="CI111" s="671"/>
      <c r="CJ111" s="671"/>
      <c r="CK111" s="671"/>
      <c r="CL111" s="671"/>
      <c r="CM111" s="671"/>
      <c r="CN111" s="671"/>
      <c r="CO111" s="671"/>
      <c r="CP111" s="671"/>
      <c r="CQ111" s="671"/>
      <c r="CR111" s="671"/>
      <c r="CS111" s="671"/>
      <c r="CT111" s="671"/>
      <c r="CU111" s="671"/>
      <c r="CV111" s="671"/>
      <c r="CW111" s="671"/>
      <c r="CX111" s="671"/>
      <c r="CY111" s="671"/>
      <c r="CZ111" s="671"/>
      <c r="DA111" s="671"/>
      <c r="DB111" s="671"/>
      <c r="DC111" s="671"/>
      <c r="DD111" s="671"/>
      <c r="DE111" s="671"/>
      <c r="DF111" s="671"/>
      <c r="DG111" s="671"/>
      <c r="DH111" s="671"/>
      <c r="DI111" s="671"/>
      <c r="DJ111" s="671"/>
      <c r="DK111" s="671"/>
      <c r="DL111" s="671"/>
      <c r="DM111" s="671"/>
      <c r="DN111" s="671"/>
      <c r="DO111" s="671"/>
      <c r="DP111" s="671"/>
      <c r="DQ111" s="671"/>
      <c r="DR111" s="671"/>
      <c r="DS111" s="671"/>
      <c r="DT111" s="671"/>
      <c r="DU111" s="671"/>
      <c r="DV111" s="671"/>
      <c r="DW111" s="671"/>
      <c r="DX111" s="671"/>
      <c r="DY111" s="671"/>
      <c r="DZ111" s="671"/>
      <c r="EA111" s="671"/>
      <c r="EB111" s="671"/>
      <c r="EC111" s="671"/>
      <c r="ED111" s="671"/>
      <c r="EE111" s="671"/>
      <c r="EF111" s="671"/>
      <c r="EG111" s="671"/>
      <c r="EH111" s="671"/>
      <c r="EI111" s="671"/>
      <c r="EJ111" s="671"/>
      <c r="EK111" s="671"/>
      <c r="EL111" s="671"/>
      <c r="EM111" s="671"/>
      <c r="EN111" s="671"/>
      <c r="EO111" s="671"/>
      <c r="EP111" s="671"/>
      <c r="EQ111" s="671"/>
      <c r="ER111" s="671"/>
      <c r="ES111" s="671"/>
      <c r="ET111" s="671"/>
      <c r="EU111" s="671"/>
      <c r="EV111" s="671"/>
      <c r="EW111" s="671"/>
      <c r="EX111" s="671"/>
      <c r="EY111" s="671"/>
      <c r="EZ111" s="671"/>
      <c r="FA111" s="671"/>
      <c r="FB111" s="671"/>
      <c r="FC111" s="671"/>
      <c r="FD111" s="671"/>
      <c r="FE111" s="671"/>
      <c r="FF111" s="671"/>
      <c r="FG111" s="671"/>
      <c r="FH111" s="671"/>
      <c r="FI111" s="671"/>
      <c r="FJ111" s="671"/>
      <c r="FK111" s="671"/>
      <c r="FL111" s="671"/>
      <c r="FM111" s="671"/>
      <c r="FN111" s="671"/>
      <c r="FO111" s="671"/>
      <c r="FP111" s="671"/>
      <c r="FQ111" s="671"/>
      <c r="FR111" s="671"/>
      <c r="FS111" s="671"/>
      <c r="FT111" s="671"/>
      <c r="FU111" s="671"/>
      <c r="FV111" s="671"/>
      <c r="FW111" s="671"/>
      <c r="FX111" s="671"/>
      <c r="FY111" s="671"/>
      <c r="FZ111" s="671"/>
      <c r="GA111" s="671"/>
      <c r="GB111" s="671"/>
      <c r="GC111" s="671"/>
      <c r="GD111" s="671"/>
      <c r="GE111" s="671"/>
      <c r="GF111" s="671"/>
      <c r="GG111" s="671"/>
      <c r="GH111" s="671"/>
      <c r="GI111" s="671"/>
      <c r="GJ111" s="671"/>
      <c r="GK111" s="671"/>
      <c r="GL111" s="671"/>
      <c r="GM111" s="671"/>
      <c r="GN111" s="671"/>
      <c r="GO111" s="671"/>
      <c r="GP111" s="671"/>
      <c r="GQ111" s="671"/>
      <c r="GR111" s="671"/>
      <c r="GS111" s="671"/>
      <c r="GT111" s="671"/>
      <c r="GU111" s="671"/>
      <c r="GV111" s="671"/>
      <c r="GW111" s="671"/>
      <c r="GX111" s="671"/>
      <c r="GY111" s="671"/>
      <c r="GZ111" s="671"/>
      <c r="HA111" s="671"/>
      <c r="HB111" s="671"/>
      <c r="HC111" s="671"/>
      <c r="HD111" s="671"/>
      <c r="HE111" s="671"/>
      <c r="HF111" s="671"/>
      <c r="HG111" s="671"/>
      <c r="HH111" s="671"/>
      <c r="HI111" s="671"/>
      <c r="HJ111" s="671"/>
      <c r="HK111" s="671"/>
      <c r="HL111" s="671"/>
      <c r="HM111" s="671"/>
      <c r="HN111" s="671"/>
      <c r="HO111" s="671"/>
      <c r="HP111" s="671"/>
      <c r="HQ111" s="671"/>
      <c r="HR111" s="671"/>
      <c r="HS111" s="671"/>
      <c r="HT111" s="671"/>
      <c r="HU111" s="671"/>
      <c r="HV111" s="671"/>
      <c r="HW111" s="671"/>
      <c r="HX111" s="671"/>
      <c r="HY111" s="671"/>
      <c r="HZ111" s="671"/>
      <c r="IA111" s="671"/>
      <c r="IB111" s="671"/>
      <c r="IC111" s="671"/>
      <c r="ID111" s="671"/>
      <c r="IE111" s="671"/>
      <c r="IF111" s="671"/>
      <c r="IG111" s="671"/>
      <c r="IH111" s="671"/>
      <c r="II111" s="671"/>
      <c r="IJ111" s="671"/>
      <c r="IK111" s="671"/>
      <c r="IL111" s="671"/>
      <c r="IM111" s="671"/>
      <c r="IN111" s="671"/>
      <c r="IO111" s="671"/>
      <c r="IP111" s="671"/>
      <c r="IQ111" s="671"/>
      <c r="IR111" s="671"/>
      <c r="IS111" s="671"/>
      <c r="IT111" s="689"/>
      <c r="IU111" s="677"/>
    </row>
    <row r="112" spans="1:255" ht="22.5" x14ac:dyDescent="0.25">
      <c r="A112" s="167" t="s">
        <v>112</v>
      </c>
      <c r="B112" s="71" t="str">
        <f>'Org ab 10 TEW'!C112</f>
        <v>Soziales</v>
      </c>
      <c r="C112" s="71" t="str">
        <f>'Org ab 10 TEW'!D112</f>
        <v>Beteiligung an der Sozialplanung</v>
      </c>
      <c r="D112" s="669"/>
      <c r="E112" s="675"/>
      <c r="F112" s="676"/>
      <c r="G112" s="676"/>
      <c r="H112" s="676"/>
      <c r="I112" s="676"/>
      <c r="J112" s="676"/>
      <c r="K112" s="676"/>
      <c r="L112" s="676"/>
      <c r="M112" s="676"/>
      <c r="N112" s="676"/>
      <c r="O112" s="676"/>
      <c r="P112" s="676"/>
      <c r="Q112" s="676"/>
      <c r="R112" s="676"/>
      <c r="S112" s="676"/>
      <c r="T112" s="676"/>
      <c r="U112" s="676"/>
      <c r="V112" s="676"/>
      <c r="W112" s="676"/>
      <c r="X112" s="676"/>
      <c r="Y112" s="676"/>
      <c r="Z112" s="676"/>
      <c r="AA112" s="676"/>
      <c r="AB112" s="676"/>
      <c r="AC112" s="676"/>
      <c r="AD112" s="676"/>
      <c r="AE112" s="676"/>
      <c r="AF112" s="676"/>
      <c r="AG112" s="676"/>
      <c r="AH112" s="676"/>
      <c r="AI112" s="676"/>
      <c r="AJ112" s="676"/>
      <c r="AK112" s="676"/>
      <c r="AL112" s="676"/>
      <c r="AM112" s="676"/>
      <c r="AN112" s="676"/>
      <c r="AO112" s="676"/>
      <c r="AP112" s="676"/>
      <c r="AQ112" s="676"/>
      <c r="AR112" s="676"/>
      <c r="AS112" s="676"/>
      <c r="AT112" s="676"/>
      <c r="AU112" s="676"/>
      <c r="AV112" s="676"/>
      <c r="AW112" s="676"/>
      <c r="AX112" s="676"/>
      <c r="AY112" s="676"/>
      <c r="AZ112" s="676"/>
      <c r="BA112" s="676"/>
      <c r="BB112" s="676"/>
      <c r="BC112" s="676"/>
      <c r="BD112" s="676"/>
      <c r="BE112" s="676"/>
      <c r="BF112" s="676"/>
      <c r="BG112" s="676"/>
      <c r="BH112" s="676"/>
      <c r="BI112" s="676"/>
      <c r="BJ112" s="676"/>
      <c r="BK112" s="676"/>
      <c r="BL112" s="676"/>
      <c r="BM112" s="676"/>
      <c r="BN112" s="676"/>
      <c r="BO112" s="676"/>
      <c r="BP112" s="676"/>
      <c r="BQ112" s="676"/>
      <c r="BR112" s="676"/>
      <c r="BS112" s="676"/>
      <c r="BT112" s="676"/>
      <c r="BU112" s="676"/>
      <c r="BV112" s="676"/>
      <c r="BW112" s="676"/>
      <c r="BX112" s="676"/>
      <c r="BY112" s="676"/>
      <c r="BZ112" s="676"/>
      <c r="CA112" s="676"/>
      <c r="CB112" s="676"/>
      <c r="CC112" s="676"/>
      <c r="CD112" s="676"/>
      <c r="CE112" s="676"/>
      <c r="CF112" s="676"/>
      <c r="CG112" s="676"/>
      <c r="CH112" s="676"/>
      <c r="CI112" s="676"/>
      <c r="CJ112" s="676"/>
      <c r="CK112" s="676"/>
      <c r="CL112" s="676"/>
      <c r="CM112" s="676"/>
      <c r="CN112" s="676"/>
      <c r="CO112" s="676"/>
      <c r="CP112" s="676"/>
      <c r="CQ112" s="676"/>
      <c r="CR112" s="676"/>
      <c r="CS112" s="676"/>
      <c r="CT112" s="676"/>
      <c r="CU112" s="676"/>
      <c r="CV112" s="676"/>
      <c r="CW112" s="676"/>
      <c r="CX112" s="676"/>
      <c r="CY112" s="676"/>
      <c r="CZ112" s="676"/>
      <c r="DA112" s="676"/>
      <c r="DB112" s="676"/>
      <c r="DC112" s="676"/>
      <c r="DD112" s="676"/>
      <c r="DE112" s="676"/>
      <c r="DF112" s="676"/>
      <c r="DG112" s="676"/>
      <c r="DH112" s="676"/>
      <c r="DI112" s="676"/>
      <c r="DJ112" s="676"/>
      <c r="DK112" s="676"/>
      <c r="DL112" s="676"/>
      <c r="DM112" s="676"/>
      <c r="DN112" s="676"/>
      <c r="DO112" s="676"/>
      <c r="DP112" s="676"/>
      <c r="DQ112" s="676"/>
      <c r="DR112" s="676"/>
      <c r="DS112" s="676"/>
      <c r="DT112" s="676"/>
      <c r="DU112" s="676"/>
      <c r="DV112" s="676"/>
      <c r="DW112" s="676"/>
      <c r="DX112" s="676"/>
      <c r="DY112" s="676"/>
      <c r="DZ112" s="676"/>
      <c r="EA112" s="676"/>
      <c r="EB112" s="676"/>
      <c r="EC112" s="676"/>
      <c r="ED112" s="676"/>
      <c r="EE112" s="676"/>
      <c r="EF112" s="676"/>
      <c r="EG112" s="676"/>
      <c r="EH112" s="676"/>
      <c r="EI112" s="676"/>
      <c r="EJ112" s="676"/>
      <c r="EK112" s="676"/>
      <c r="EL112" s="676"/>
      <c r="EM112" s="676"/>
      <c r="EN112" s="676"/>
      <c r="EO112" s="676"/>
      <c r="EP112" s="676"/>
      <c r="EQ112" s="676"/>
      <c r="ER112" s="676"/>
      <c r="ES112" s="676"/>
      <c r="ET112" s="676"/>
      <c r="EU112" s="676"/>
      <c r="EV112" s="676"/>
      <c r="EW112" s="676"/>
      <c r="EX112" s="676"/>
      <c r="EY112" s="676"/>
      <c r="EZ112" s="676"/>
      <c r="FA112" s="676"/>
      <c r="FB112" s="676"/>
      <c r="FC112" s="676"/>
      <c r="FD112" s="676"/>
      <c r="FE112" s="676"/>
      <c r="FF112" s="676"/>
      <c r="FG112" s="676"/>
      <c r="FH112" s="676"/>
      <c r="FI112" s="676"/>
      <c r="FJ112" s="676"/>
      <c r="FK112" s="676"/>
      <c r="FL112" s="676"/>
      <c r="FM112" s="676"/>
      <c r="FN112" s="676"/>
      <c r="FO112" s="676"/>
      <c r="FP112" s="676"/>
      <c r="FQ112" s="676"/>
      <c r="FR112" s="676"/>
      <c r="FS112" s="676"/>
      <c r="FT112" s="676"/>
      <c r="FU112" s="676"/>
      <c r="FV112" s="676"/>
      <c r="FW112" s="676"/>
      <c r="FX112" s="676"/>
      <c r="FY112" s="676"/>
      <c r="FZ112" s="676"/>
      <c r="GA112" s="676"/>
      <c r="GB112" s="676"/>
      <c r="GC112" s="676"/>
      <c r="GD112" s="676"/>
      <c r="GE112" s="676"/>
      <c r="GF112" s="676"/>
      <c r="GG112" s="676"/>
      <c r="GH112" s="676"/>
      <c r="GI112" s="676"/>
      <c r="GJ112" s="676"/>
      <c r="GK112" s="676"/>
      <c r="GL112" s="676"/>
      <c r="GM112" s="676"/>
      <c r="GN112" s="676"/>
      <c r="GO112" s="676"/>
      <c r="GP112" s="676"/>
      <c r="GQ112" s="676"/>
      <c r="GR112" s="676"/>
      <c r="GS112" s="676"/>
      <c r="GT112" s="676"/>
      <c r="GU112" s="676"/>
      <c r="GV112" s="676"/>
      <c r="GW112" s="676"/>
      <c r="GX112" s="676"/>
      <c r="GY112" s="676"/>
      <c r="GZ112" s="676"/>
      <c r="HA112" s="676"/>
      <c r="HB112" s="676"/>
      <c r="HC112" s="676"/>
      <c r="HD112" s="676"/>
      <c r="HE112" s="676"/>
      <c r="HF112" s="676"/>
      <c r="HG112" s="676"/>
      <c r="HH112" s="676"/>
      <c r="HI112" s="676"/>
      <c r="HJ112" s="676"/>
      <c r="HK112" s="676"/>
      <c r="HL112" s="676"/>
      <c r="HM112" s="676"/>
      <c r="HN112" s="676"/>
      <c r="HO112" s="676"/>
      <c r="HP112" s="676"/>
      <c r="HQ112" s="676"/>
      <c r="HR112" s="676"/>
      <c r="HS112" s="676"/>
      <c r="HT112" s="676"/>
      <c r="HU112" s="676"/>
      <c r="HV112" s="676"/>
      <c r="HW112" s="676"/>
      <c r="HX112" s="676"/>
      <c r="HY112" s="676"/>
      <c r="HZ112" s="676"/>
      <c r="IA112" s="676"/>
      <c r="IB112" s="676"/>
      <c r="IC112" s="676"/>
      <c r="ID112" s="676"/>
      <c r="IE112" s="676"/>
      <c r="IF112" s="676"/>
      <c r="IG112" s="676"/>
      <c r="IH112" s="676"/>
      <c r="II112" s="676"/>
      <c r="IJ112" s="676"/>
      <c r="IK112" s="676"/>
      <c r="IL112" s="676"/>
      <c r="IM112" s="676"/>
      <c r="IN112" s="676"/>
      <c r="IO112" s="676"/>
      <c r="IP112" s="676"/>
      <c r="IQ112" s="676"/>
      <c r="IR112" s="676"/>
      <c r="IS112" s="676"/>
      <c r="IT112" s="691"/>
      <c r="IU112" s="677"/>
    </row>
    <row r="113" spans="1:255" ht="56.25" x14ac:dyDescent="0.25">
      <c r="A113" s="167" t="s">
        <v>113</v>
      </c>
      <c r="B113" s="71" t="str">
        <f>'Org ab 10 TEW'!C113</f>
        <v>Soziales</v>
      </c>
      <c r="C113" s="71" t="str">
        <f>'Org ab 10 TEW'!D113</f>
        <v>Zusammenarbeit mit freien und öffentlichen Trägern der Sozialhilfe sowie Durchführung eigener Maßnahmen der Sozialarbeit</v>
      </c>
      <c r="D113" s="670"/>
      <c r="E113" s="674"/>
      <c r="F113" s="672"/>
      <c r="G113" s="672"/>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672"/>
      <c r="AL113" s="672"/>
      <c r="AM113" s="672"/>
      <c r="AN113" s="672"/>
      <c r="AO113" s="672"/>
      <c r="AP113" s="672"/>
      <c r="AQ113" s="672"/>
      <c r="AR113" s="672"/>
      <c r="AS113" s="672"/>
      <c r="AT113" s="672"/>
      <c r="AU113" s="672"/>
      <c r="AV113" s="672"/>
      <c r="AW113" s="672"/>
      <c r="AX113" s="672"/>
      <c r="AY113" s="672"/>
      <c r="AZ113" s="672"/>
      <c r="BA113" s="672"/>
      <c r="BB113" s="672"/>
      <c r="BC113" s="672"/>
      <c r="BD113" s="672"/>
      <c r="BE113" s="672"/>
      <c r="BF113" s="672"/>
      <c r="BG113" s="672"/>
      <c r="BH113" s="672"/>
      <c r="BI113" s="672"/>
      <c r="BJ113" s="672"/>
      <c r="BK113" s="672"/>
      <c r="BL113" s="672"/>
      <c r="BM113" s="672"/>
      <c r="BN113" s="672"/>
      <c r="BO113" s="672"/>
      <c r="BP113" s="672"/>
      <c r="BQ113" s="672"/>
      <c r="BR113" s="672"/>
      <c r="BS113" s="672"/>
      <c r="BT113" s="672"/>
      <c r="BU113" s="672"/>
      <c r="BV113" s="672"/>
      <c r="BW113" s="672"/>
      <c r="BX113" s="672"/>
      <c r="BY113" s="672"/>
      <c r="BZ113" s="672"/>
      <c r="CA113" s="672"/>
      <c r="CB113" s="672"/>
      <c r="CC113" s="672"/>
      <c r="CD113" s="672"/>
      <c r="CE113" s="672"/>
      <c r="CF113" s="672"/>
      <c r="CG113" s="672"/>
      <c r="CH113" s="672"/>
      <c r="CI113" s="672"/>
      <c r="CJ113" s="672"/>
      <c r="CK113" s="672"/>
      <c r="CL113" s="672"/>
      <c r="CM113" s="672"/>
      <c r="CN113" s="672"/>
      <c r="CO113" s="672"/>
      <c r="CP113" s="672"/>
      <c r="CQ113" s="672"/>
      <c r="CR113" s="672"/>
      <c r="CS113" s="672"/>
      <c r="CT113" s="672"/>
      <c r="CU113" s="672"/>
      <c r="CV113" s="672"/>
      <c r="CW113" s="672"/>
      <c r="CX113" s="672"/>
      <c r="CY113" s="672"/>
      <c r="CZ113" s="672"/>
      <c r="DA113" s="672"/>
      <c r="DB113" s="672"/>
      <c r="DC113" s="672"/>
      <c r="DD113" s="672"/>
      <c r="DE113" s="672"/>
      <c r="DF113" s="672"/>
      <c r="DG113" s="672"/>
      <c r="DH113" s="672"/>
      <c r="DI113" s="672"/>
      <c r="DJ113" s="672"/>
      <c r="DK113" s="672"/>
      <c r="DL113" s="672"/>
      <c r="DM113" s="672"/>
      <c r="DN113" s="672"/>
      <c r="DO113" s="672"/>
      <c r="DP113" s="672"/>
      <c r="DQ113" s="672"/>
      <c r="DR113" s="672"/>
      <c r="DS113" s="672"/>
      <c r="DT113" s="672"/>
      <c r="DU113" s="672"/>
      <c r="DV113" s="672"/>
      <c r="DW113" s="672"/>
      <c r="DX113" s="672"/>
      <c r="DY113" s="672"/>
      <c r="DZ113" s="672"/>
      <c r="EA113" s="672"/>
      <c r="EB113" s="672"/>
      <c r="EC113" s="672"/>
      <c r="ED113" s="672"/>
      <c r="EE113" s="672"/>
      <c r="EF113" s="672"/>
      <c r="EG113" s="672"/>
      <c r="EH113" s="672"/>
      <c r="EI113" s="672"/>
      <c r="EJ113" s="672"/>
      <c r="EK113" s="672"/>
      <c r="EL113" s="672"/>
      <c r="EM113" s="672"/>
      <c r="EN113" s="672"/>
      <c r="EO113" s="672"/>
      <c r="EP113" s="672"/>
      <c r="EQ113" s="672"/>
      <c r="ER113" s="672"/>
      <c r="ES113" s="672"/>
      <c r="ET113" s="672"/>
      <c r="EU113" s="672"/>
      <c r="EV113" s="672"/>
      <c r="EW113" s="672"/>
      <c r="EX113" s="672"/>
      <c r="EY113" s="672"/>
      <c r="EZ113" s="672"/>
      <c r="FA113" s="672"/>
      <c r="FB113" s="672"/>
      <c r="FC113" s="672"/>
      <c r="FD113" s="672"/>
      <c r="FE113" s="672"/>
      <c r="FF113" s="672"/>
      <c r="FG113" s="672"/>
      <c r="FH113" s="672"/>
      <c r="FI113" s="672"/>
      <c r="FJ113" s="672"/>
      <c r="FK113" s="672"/>
      <c r="FL113" s="672"/>
      <c r="FM113" s="672"/>
      <c r="FN113" s="672"/>
      <c r="FO113" s="672"/>
      <c r="FP113" s="672"/>
      <c r="FQ113" s="672"/>
      <c r="FR113" s="672"/>
      <c r="FS113" s="672"/>
      <c r="FT113" s="672"/>
      <c r="FU113" s="672"/>
      <c r="FV113" s="672"/>
      <c r="FW113" s="672"/>
      <c r="FX113" s="672"/>
      <c r="FY113" s="672"/>
      <c r="FZ113" s="672"/>
      <c r="GA113" s="672"/>
      <c r="GB113" s="672"/>
      <c r="GC113" s="672"/>
      <c r="GD113" s="672"/>
      <c r="GE113" s="672"/>
      <c r="GF113" s="672"/>
      <c r="GG113" s="672"/>
      <c r="GH113" s="672"/>
      <c r="GI113" s="672"/>
      <c r="GJ113" s="672"/>
      <c r="GK113" s="672"/>
      <c r="GL113" s="672"/>
      <c r="GM113" s="672"/>
      <c r="GN113" s="672"/>
      <c r="GO113" s="672"/>
      <c r="GP113" s="672"/>
      <c r="GQ113" s="672"/>
      <c r="GR113" s="672"/>
      <c r="GS113" s="672"/>
      <c r="GT113" s="672"/>
      <c r="GU113" s="672"/>
      <c r="GV113" s="672"/>
      <c r="GW113" s="672"/>
      <c r="GX113" s="672"/>
      <c r="GY113" s="672"/>
      <c r="GZ113" s="672"/>
      <c r="HA113" s="672"/>
      <c r="HB113" s="672"/>
      <c r="HC113" s="672"/>
      <c r="HD113" s="672"/>
      <c r="HE113" s="672"/>
      <c r="HF113" s="672"/>
      <c r="HG113" s="672"/>
      <c r="HH113" s="672"/>
      <c r="HI113" s="672"/>
      <c r="HJ113" s="672"/>
      <c r="HK113" s="672"/>
      <c r="HL113" s="672"/>
      <c r="HM113" s="672"/>
      <c r="HN113" s="672"/>
      <c r="HO113" s="672"/>
      <c r="HP113" s="672"/>
      <c r="HQ113" s="672"/>
      <c r="HR113" s="672"/>
      <c r="HS113" s="672"/>
      <c r="HT113" s="672"/>
      <c r="HU113" s="672"/>
      <c r="HV113" s="672"/>
      <c r="HW113" s="672"/>
      <c r="HX113" s="672"/>
      <c r="HY113" s="672"/>
      <c r="HZ113" s="672"/>
      <c r="IA113" s="672"/>
      <c r="IB113" s="672"/>
      <c r="IC113" s="672"/>
      <c r="ID113" s="672"/>
      <c r="IE113" s="672"/>
      <c r="IF113" s="672"/>
      <c r="IG113" s="672"/>
      <c r="IH113" s="672"/>
      <c r="II113" s="672"/>
      <c r="IJ113" s="672"/>
      <c r="IK113" s="672"/>
      <c r="IL113" s="672"/>
      <c r="IM113" s="672"/>
      <c r="IN113" s="672"/>
      <c r="IO113" s="672"/>
      <c r="IP113" s="672"/>
      <c r="IQ113" s="672"/>
      <c r="IR113" s="672"/>
      <c r="IS113" s="672"/>
      <c r="IT113" s="690"/>
      <c r="IU113" s="677"/>
    </row>
    <row r="114" spans="1:255" ht="22.5" x14ac:dyDescent="0.25">
      <c r="A114" s="167" t="s">
        <v>114</v>
      </c>
      <c r="B114" s="71" t="str">
        <f>'Org ab 10 TEW'!C114</f>
        <v>Soziales</v>
      </c>
      <c r="C114" s="71" t="str">
        <f>'Org ab 10 TEW'!D114</f>
        <v>Wohngeldstelle</v>
      </c>
      <c r="D114" s="71" t="str">
        <f>'Org ab 10 TEW'!E114</f>
        <v>1,00 VZÄ je 750 Wohngeldanträge</v>
      </c>
      <c r="E114" s="395">
        <f t="shared" ref="E114" si="13">SUM(F114:IU114)</f>
        <v>0</v>
      </c>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09"/>
      <c r="AL114" s="409"/>
      <c r="AM114" s="409"/>
      <c r="AN114" s="409"/>
      <c r="AO114" s="409"/>
      <c r="AP114" s="409"/>
      <c r="AQ114" s="409"/>
      <c r="AR114" s="409"/>
      <c r="AS114" s="409"/>
      <c r="AT114" s="409"/>
      <c r="AU114" s="409"/>
      <c r="AV114" s="409"/>
      <c r="AW114" s="409"/>
      <c r="AX114" s="409"/>
      <c r="AY114" s="409"/>
      <c r="AZ114" s="409"/>
      <c r="BA114" s="409"/>
      <c r="BB114" s="409"/>
      <c r="BC114" s="409"/>
      <c r="BD114" s="409"/>
      <c r="BE114" s="409"/>
      <c r="BF114" s="409"/>
      <c r="BG114" s="409"/>
      <c r="BH114" s="409"/>
      <c r="BI114" s="409"/>
      <c r="BJ114" s="409"/>
      <c r="BK114" s="409"/>
      <c r="BL114" s="409"/>
      <c r="BM114" s="409"/>
      <c r="BN114" s="409"/>
      <c r="BO114" s="409"/>
      <c r="BP114" s="409"/>
      <c r="BQ114" s="409"/>
      <c r="BR114" s="409"/>
      <c r="BS114" s="409"/>
      <c r="BT114" s="409"/>
      <c r="BU114" s="409"/>
      <c r="BV114" s="409"/>
      <c r="BW114" s="409"/>
      <c r="BX114" s="409"/>
      <c r="BY114" s="409"/>
      <c r="BZ114" s="409"/>
      <c r="CA114" s="409"/>
      <c r="CB114" s="409"/>
      <c r="CC114" s="409"/>
      <c r="CD114" s="409"/>
      <c r="CE114" s="409"/>
      <c r="CF114" s="409"/>
      <c r="CG114" s="409"/>
      <c r="CH114" s="409"/>
      <c r="CI114" s="409"/>
      <c r="CJ114" s="409"/>
      <c r="CK114" s="409"/>
      <c r="CL114" s="409"/>
      <c r="CM114" s="409"/>
      <c r="CN114" s="409"/>
      <c r="CO114" s="409"/>
      <c r="CP114" s="409"/>
      <c r="CQ114" s="409"/>
      <c r="CR114" s="409"/>
      <c r="CS114" s="409"/>
      <c r="CT114" s="409"/>
      <c r="CU114" s="409"/>
      <c r="CV114" s="409"/>
      <c r="CW114" s="409"/>
      <c r="CX114" s="409"/>
      <c r="CY114" s="409"/>
      <c r="CZ114" s="409"/>
      <c r="DA114" s="409"/>
      <c r="DB114" s="409"/>
      <c r="DC114" s="409"/>
      <c r="DD114" s="409"/>
      <c r="DE114" s="409"/>
      <c r="DF114" s="409"/>
      <c r="DG114" s="409"/>
      <c r="DH114" s="409"/>
      <c r="DI114" s="409"/>
      <c r="DJ114" s="409"/>
      <c r="DK114" s="409"/>
      <c r="DL114" s="409"/>
      <c r="DM114" s="409"/>
      <c r="DN114" s="409"/>
      <c r="DO114" s="409"/>
      <c r="DP114" s="409"/>
      <c r="DQ114" s="409"/>
      <c r="DR114" s="409"/>
      <c r="DS114" s="409"/>
      <c r="DT114" s="409"/>
      <c r="DU114" s="409"/>
      <c r="DV114" s="409"/>
      <c r="DW114" s="409"/>
      <c r="DX114" s="409"/>
      <c r="DY114" s="409"/>
      <c r="DZ114" s="409"/>
      <c r="EA114" s="409"/>
      <c r="EB114" s="409"/>
      <c r="EC114" s="409"/>
      <c r="ED114" s="409"/>
      <c r="EE114" s="409"/>
      <c r="EF114" s="409"/>
      <c r="EG114" s="409"/>
      <c r="EH114" s="409"/>
      <c r="EI114" s="409"/>
      <c r="EJ114" s="409"/>
      <c r="EK114" s="409"/>
      <c r="EL114" s="409"/>
      <c r="EM114" s="409"/>
      <c r="EN114" s="409"/>
      <c r="EO114" s="409"/>
      <c r="EP114" s="409"/>
      <c r="EQ114" s="409"/>
      <c r="ER114" s="409"/>
      <c r="ES114" s="409"/>
      <c r="ET114" s="409"/>
      <c r="EU114" s="409"/>
      <c r="EV114" s="409"/>
      <c r="EW114" s="409"/>
      <c r="EX114" s="409"/>
      <c r="EY114" s="409"/>
      <c r="EZ114" s="409"/>
      <c r="FA114" s="409"/>
      <c r="FB114" s="409"/>
      <c r="FC114" s="409"/>
      <c r="FD114" s="409"/>
      <c r="FE114" s="409"/>
      <c r="FF114" s="409"/>
      <c r="FG114" s="409"/>
      <c r="FH114" s="409"/>
      <c r="FI114" s="409"/>
      <c r="FJ114" s="409"/>
      <c r="FK114" s="409"/>
      <c r="FL114" s="409"/>
      <c r="FM114" s="409"/>
      <c r="FN114" s="409"/>
      <c r="FO114" s="409"/>
      <c r="FP114" s="409"/>
      <c r="FQ114" s="409"/>
      <c r="FR114" s="409"/>
      <c r="FS114" s="409"/>
      <c r="FT114" s="409"/>
      <c r="FU114" s="409"/>
      <c r="FV114" s="409"/>
      <c r="FW114" s="409"/>
      <c r="FX114" s="409"/>
      <c r="FY114" s="409"/>
      <c r="FZ114" s="409"/>
      <c r="GA114" s="409"/>
      <c r="GB114" s="409"/>
      <c r="GC114" s="409"/>
      <c r="GD114" s="409"/>
      <c r="GE114" s="409"/>
      <c r="GF114" s="409"/>
      <c r="GG114" s="409"/>
      <c r="GH114" s="409"/>
      <c r="GI114" s="409"/>
      <c r="GJ114" s="409"/>
      <c r="GK114" s="409"/>
      <c r="GL114" s="409"/>
      <c r="GM114" s="409"/>
      <c r="GN114" s="409"/>
      <c r="GO114" s="409"/>
      <c r="GP114" s="409"/>
      <c r="GQ114" s="409"/>
      <c r="GR114" s="409"/>
      <c r="GS114" s="409"/>
      <c r="GT114" s="409"/>
      <c r="GU114" s="409"/>
      <c r="GV114" s="409"/>
      <c r="GW114" s="409"/>
      <c r="GX114" s="409"/>
      <c r="GY114" s="409"/>
      <c r="GZ114" s="409"/>
      <c r="HA114" s="409"/>
      <c r="HB114" s="409"/>
      <c r="HC114" s="409"/>
      <c r="HD114" s="409"/>
      <c r="HE114" s="409"/>
      <c r="HF114" s="409"/>
      <c r="HG114" s="409"/>
      <c r="HH114" s="409"/>
      <c r="HI114" s="409"/>
      <c r="HJ114" s="409"/>
      <c r="HK114" s="409"/>
      <c r="HL114" s="409"/>
      <c r="HM114" s="409"/>
      <c r="HN114" s="409"/>
      <c r="HO114" s="409"/>
      <c r="HP114" s="409"/>
      <c r="HQ114" s="409"/>
      <c r="HR114" s="409"/>
      <c r="HS114" s="409"/>
      <c r="HT114" s="409"/>
      <c r="HU114" s="409"/>
      <c r="HV114" s="409"/>
      <c r="HW114" s="409"/>
      <c r="HX114" s="409"/>
      <c r="HY114" s="409"/>
      <c r="HZ114" s="409"/>
      <c r="IA114" s="409"/>
      <c r="IB114" s="409"/>
      <c r="IC114" s="409"/>
      <c r="ID114" s="409"/>
      <c r="IE114" s="409"/>
      <c r="IF114" s="409"/>
      <c r="IG114" s="409"/>
      <c r="IH114" s="409"/>
      <c r="II114" s="409"/>
      <c r="IJ114" s="409"/>
      <c r="IK114" s="409"/>
      <c r="IL114" s="409"/>
      <c r="IM114" s="409"/>
      <c r="IN114" s="409"/>
      <c r="IO114" s="409"/>
      <c r="IP114" s="409"/>
      <c r="IQ114" s="409"/>
      <c r="IR114" s="409"/>
      <c r="IS114" s="409"/>
      <c r="IT114" s="455"/>
      <c r="IU114" s="419"/>
    </row>
    <row r="115" spans="1:255" ht="3" customHeight="1" x14ac:dyDescent="0.25">
      <c r="A115" s="93"/>
      <c r="B115" s="93"/>
      <c r="C115" s="93"/>
      <c r="D115" s="93"/>
      <c r="E115" s="406"/>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c r="AM115" s="407"/>
      <c r="AN115" s="407"/>
      <c r="AO115" s="407"/>
      <c r="AP115" s="407"/>
      <c r="AQ115" s="407"/>
      <c r="AR115" s="407"/>
      <c r="AS115" s="407"/>
      <c r="AT115" s="407"/>
      <c r="AU115" s="407"/>
      <c r="AV115" s="407"/>
      <c r="AW115" s="407"/>
      <c r="AX115" s="407"/>
      <c r="AY115" s="407"/>
      <c r="AZ115" s="407"/>
      <c r="BA115" s="407"/>
      <c r="BB115" s="407"/>
      <c r="BC115" s="407"/>
      <c r="BD115" s="407"/>
      <c r="BE115" s="407"/>
      <c r="BF115" s="407"/>
      <c r="BG115" s="407"/>
      <c r="BH115" s="407"/>
      <c r="BI115" s="407"/>
      <c r="BJ115" s="407"/>
      <c r="BK115" s="407"/>
      <c r="BL115" s="407"/>
      <c r="BM115" s="407"/>
      <c r="BN115" s="407"/>
      <c r="BO115" s="407"/>
      <c r="BP115" s="407"/>
      <c r="BQ115" s="407"/>
      <c r="BR115" s="407"/>
      <c r="BS115" s="407"/>
      <c r="BT115" s="407"/>
      <c r="BU115" s="407"/>
      <c r="BV115" s="407"/>
      <c r="BW115" s="407"/>
      <c r="BX115" s="407"/>
      <c r="BY115" s="407"/>
      <c r="BZ115" s="407"/>
      <c r="CA115" s="407"/>
      <c r="CB115" s="407"/>
      <c r="CC115" s="407"/>
      <c r="CD115" s="407"/>
      <c r="CE115" s="407"/>
      <c r="CF115" s="407"/>
      <c r="CG115" s="407"/>
      <c r="CH115" s="407"/>
      <c r="CI115" s="407"/>
      <c r="CJ115" s="407"/>
      <c r="CK115" s="407"/>
      <c r="CL115" s="407"/>
      <c r="CM115" s="407"/>
      <c r="CN115" s="407"/>
      <c r="CO115" s="407"/>
      <c r="CP115" s="407"/>
      <c r="CQ115" s="407"/>
      <c r="CR115" s="407"/>
      <c r="CS115" s="407"/>
      <c r="CT115" s="407"/>
      <c r="CU115" s="407"/>
      <c r="CV115" s="407"/>
      <c r="CW115" s="407"/>
      <c r="CX115" s="407"/>
      <c r="CY115" s="407"/>
      <c r="CZ115" s="407"/>
      <c r="DA115" s="407"/>
      <c r="DB115" s="407"/>
      <c r="DC115" s="407"/>
      <c r="DD115" s="407"/>
      <c r="DE115" s="407"/>
      <c r="DF115" s="407"/>
      <c r="DG115" s="407"/>
      <c r="DH115" s="407"/>
      <c r="DI115" s="407"/>
      <c r="DJ115" s="407"/>
      <c r="DK115" s="407"/>
      <c r="DL115" s="407"/>
      <c r="DM115" s="407"/>
      <c r="DN115" s="407"/>
      <c r="DO115" s="407"/>
      <c r="DP115" s="407"/>
      <c r="DQ115" s="407"/>
      <c r="DR115" s="407"/>
      <c r="DS115" s="407"/>
      <c r="DT115" s="407"/>
      <c r="DU115" s="407"/>
      <c r="DV115" s="407"/>
      <c r="DW115" s="407"/>
      <c r="DX115" s="407"/>
      <c r="DY115" s="407"/>
      <c r="DZ115" s="407"/>
      <c r="EA115" s="407"/>
      <c r="EB115" s="407"/>
      <c r="EC115" s="407"/>
      <c r="ED115" s="407"/>
      <c r="EE115" s="407"/>
      <c r="EF115" s="407"/>
      <c r="EG115" s="407"/>
      <c r="EH115" s="407"/>
      <c r="EI115" s="407"/>
      <c r="EJ115" s="407"/>
      <c r="EK115" s="407"/>
      <c r="EL115" s="407"/>
      <c r="EM115" s="407"/>
      <c r="EN115" s="407"/>
      <c r="EO115" s="407"/>
      <c r="EP115" s="407"/>
      <c r="EQ115" s="407"/>
      <c r="ER115" s="407"/>
      <c r="ES115" s="407"/>
      <c r="ET115" s="407"/>
      <c r="EU115" s="407"/>
      <c r="EV115" s="407"/>
      <c r="EW115" s="407"/>
      <c r="EX115" s="407"/>
      <c r="EY115" s="407"/>
      <c r="EZ115" s="407"/>
      <c r="FA115" s="407"/>
      <c r="FB115" s="407"/>
      <c r="FC115" s="407"/>
      <c r="FD115" s="407"/>
      <c r="FE115" s="407"/>
      <c r="FF115" s="407"/>
      <c r="FG115" s="407"/>
      <c r="FH115" s="407"/>
      <c r="FI115" s="407"/>
      <c r="FJ115" s="407"/>
      <c r="FK115" s="407"/>
      <c r="FL115" s="407"/>
      <c r="FM115" s="407"/>
      <c r="FN115" s="407"/>
      <c r="FO115" s="407"/>
      <c r="FP115" s="407"/>
      <c r="FQ115" s="407"/>
      <c r="FR115" s="407"/>
      <c r="FS115" s="407"/>
      <c r="FT115" s="407"/>
      <c r="FU115" s="407"/>
      <c r="FV115" s="407"/>
      <c r="FW115" s="407"/>
      <c r="FX115" s="407"/>
      <c r="FY115" s="407"/>
      <c r="FZ115" s="407"/>
      <c r="GA115" s="407"/>
      <c r="GB115" s="407"/>
      <c r="GC115" s="407"/>
      <c r="GD115" s="407"/>
      <c r="GE115" s="407"/>
      <c r="GF115" s="407"/>
      <c r="GG115" s="407"/>
      <c r="GH115" s="407"/>
      <c r="GI115" s="407"/>
      <c r="GJ115" s="407"/>
      <c r="GK115" s="407"/>
      <c r="GL115" s="407"/>
      <c r="GM115" s="407"/>
      <c r="GN115" s="407"/>
      <c r="GO115" s="407"/>
      <c r="GP115" s="407"/>
      <c r="GQ115" s="407"/>
      <c r="GR115" s="407"/>
      <c r="GS115" s="407"/>
      <c r="GT115" s="407"/>
      <c r="GU115" s="407"/>
      <c r="GV115" s="407"/>
      <c r="GW115" s="407"/>
      <c r="GX115" s="407"/>
      <c r="GY115" s="407"/>
      <c r="GZ115" s="407"/>
      <c r="HA115" s="407"/>
      <c r="HB115" s="407"/>
      <c r="HC115" s="407"/>
      <c r="HD115" s="407"/>
      <c r="HE115" s="407"/>
      <c r="HF115" s="407"/>
      <c r="HG115" s="407"/>
      <c r="HH115" s="407"/>
      <c r="HI115" s="407"/>
      <c r="HJ115" s="407"/>
      <c r="HK115" s="407"/>
      <c r="HL115" s="407"/>
      <c r="HM115" s="407"/>
      <c r="HN115" s="407"/>
      <c r="HO115" s="407"/>
      <c r="HP115" s="407"/>
      <c r="HQ115" s="407"/>
      <c r="HR115" s="407"/>
      <c r="HS115" s="407"/>
      <c r="HT115" s="407"/>
      <c r="HU115" s="407"/>
      <c r="HV115" s="407"/>
      <c r="HW115" s="407"/>
      <c r="HX115" s="407"/>
      <c r="HY115" s="407"/>
      <c r="HZ115" s="407"/>
      <c r="IA115" s="407"/>
      <c r="IB115" s="407"/>
      <c r="IC115" s="407"/>
      <c r="ID115" s="407"/>
      <c r="IE115" s="407"/>
      <c r="IF115" s="407"/>
      <c r="IG115" s="407"/>
      <c r="IH115" s="407"/>
      <c r="II115" s="407"/>
      <c r="IJ115" s="407"/>
      <c r="IK115" s="407"/>
      <c r="IL115" s="407"/>
      <c r="IM115" s="407"/>
      <c r="IN115" s="407"/>
      <c r="IO115" s="407"/>
      <c r="IP115" s="407"/>
      <c r="IQ115" s="407"/>
      <c r="IR115" s="407"/>
      <c r="IS115" s="407"/>
      <c r="IT115" s="407"/>
      <c r="IU115" s="466"/>
    </row>
    <row r="116" spans="1:255" ht="33.75" customHeight="1" x14ac:dyDescent="0.25">
      <c r="A116" s="79" t="s">
        <v>115</v>
      </c>
      <c r="B116" s="71" t="str">
        <f>'Org ab 10 TEW'!C116</f>
        <v>Jugend</v>
      </c>
      <c r="C116" s="71" t="str">
        <f>'Org ab 10 TEW'!D116</f>
        <v>Beteiligung an der Jugendhilfeplanung</v>
      </c>
      <c r="D116" s="668" t="str">
        <f>'Org ab 10 TEW'!E116</f>
        <v>keine Bemessung</v>
      </c>
      <c r="E116" s="673">
        <f>SUM(F116:IU116)</f>
        <v>0</v>
      </c>
      <c r="F116" s="671"/>
      <c r="G116" s="671"/>
      <c r="H116" s="671"/>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671"/>
      <c r="AE116" s="671"/>
      <c r="AF116" s="671"/>
      <c r="AG116" s="671"/>
      <c r="AH116" s="671"/>
      <c r="AI116" s="671"/>
      <c r="AJ116" s="671"/>
      <c r="AK116" s="671"/>
      <c r="AL116" s="671"/>
      <c r="AM116" s="671"/>
      <c r="AN116" s="671"/>
      <c r="AO116" s="671"/>
      <c r="AP116" s="671"/>
      <c r="AQ116" s="671"/>
      <c r="AR116" s="671"/>
      <c r="AS116" s="671"/>
      <c r="AT116" s="671"/>
      <c r="AU116" s="671"/>
      <c r="AV116" s="671"/>
      <c r="AW116" s="671"/>
      <c r="AX116" s="671"/>
      <c r="AY116" s="671"/>
      <c r="AZ116" s="671"/>
      <c r="BA116" s="671"/>
      <c r="BB116" s="671"/>
      <c r="BC116" s="671"/>
      <c r="BD116" s="671"/>
      <c r="BE116" s="671"/>
      <c r="BF116" s="671"/>
      <c r="BG116" s="671"/>
      <c r="BH116" s="671"/>
      <c r="BI116" s="671"/>
      <c r="BJ116" s="671"/>
      <c r="BK116" s="671"/>
      <c r="BL116" s="671"/>
      <c r="BM116" s="671"/>
      <c r="BN116" s="671"/>
      <c r="BO116" s="671"/>
      <c r="BP116" s="671"/>
      <c r="BQ116" s="671"/>
      <c r="BR116" s="671"/>
      <c r="BS116" s="671"/>
      <c r="BT116" s="671"/>
      <c r="BU116" s="671"/>
      <c r="BV116" s="671"/>
      <c r="BW116" s="671"/>
      <c r="BX116" s="671"/>
      <c r="BY116" s="671"/>
      <c r="BZ116" s="671"/>
      <c r="CA116" s="671"/>
      <c r="CB116" s="671"/>
      <c r="CC116" s="671"/>
      <c r="CD116" s="671"/>
      <c r="CE116" s="671"/>
      <c r="CF116" s="671"/>
      <c r="CG116" s="671"/>
      <c r="CH116" s="671"/>
      <c r="CI116" s="671"/>
      <c r="CJ116" s="671"/>
      <c r="CK116" s="671"/>
      <c r="CL116" s="671"/>
      <c r="CM116" s="671"/>
      <c r="CN116" s="671"/>
      <c r="CO116" s="671"/>
      <c r="CP116" s="671"/>
      <c r="CQ116" s="671"/>
      <c r="CR116" s="671"/>
      <c r="CS116" s="671"/>
      <c r="CT116" s="671"/>
      <c r="CU116" s="671"/>
      <c r="CV116" s="671"/>
      <c r="CW116" s="671"/>
      <c r="CX116" s="671"/>
      <c r="CY116" s="671"/>
      <c r="CZ116" s="671"/>
      <c r="DA116" s="671"/>
      <c r="DB116" s="671"/>
      <c r="DC116" s="671"/>
      <c r="DD116" s="671"/>
      <c r="DE116" s="671"/>
      <c r="DF116" s="671"/>
      <c r="DG116" s="671"/>
      <c r="DH116" s="671"/>
      <c r="DI116" s="671"/>
      <c r="DJ116" s="671"/>
      <c r="DK116" s="671"/>
      <c r="DL116" s="671"/>
      <c r="DM116" s="671"/>
      <c r="DN116" s="671"/>
      <c r="DO116" s="671"/>
      <c r="DP116" s="671"/>
      <c r="DQ116" s="671"/>
      <c r="DR116" s="671"/>
      <c r="DS116" s="671"/>
      <c r="DT116" s="671"/>
      <c r="DU116" s="671"/>
      <c r="DV116" s="671"/>
      <c r="DW116" s="671"/>
      <c r="DX116" s="671"/>
      <c r="DY116" s="671"/>
      <c r="DZ116" s="671"/>
      <c r="EA116" s="671"/>
      <c r="EB116" s="671"/>
      <c r="EC116" s="671"/>
      <c r="ED116" s="671"/>
      <c r="EE116" s="671"/>
      <c r="EF116" s="671"/>
      <c r="EG116" s="671"/>
      <c r="EH116" s="671"/>
      <c r="EI116" s="671"/>
      <c r="EJ116" s="671"/>
      <c r="EK116" s="671"/>
      <c r="EL116" s="671"/>
      <c r="EM116" s="671"/>
      <c r="EN116" s="671"/>
      <c r="EO116" s="671"/>
      <c r="EP116" s="671"/>
      <c r="EQ116" s="671"/>
      <c r="ER116" s="671"/>
      <c r="ES116" s="671"/>
      <c r="ET116" s="671"/>
      <c r="EU116" s="671"/>
      <c r="EV116" s="671"/>
      <c r="EW116" s="671"/>
      <c r="EX116" s="671"/>
      <c r="EY116" s="671"/>
      <c r="EZ116" s="671"/>
      <c r="FA116" s="671"/>
      <c r="FB116" s="671"/>
      <c r="FC116" s="671"/>
      <c r="FD116" s="671"/>
      <c r="FE116" s="671"/>
      <c r="FF116" s="671"/>
      <c r="FG116" s="671"/>
      <c r="FH116" s="671"/>
      <c r="FI116" s="671"/>
      <c r="FJ116" s="671"/>
      <c r="FK116" s="671"/>
      <c r="FL116" s="671"/>
      <c r="FM116" s="671"/>
      <c r="FN116" s="671"/>
      <c r="FO116" s="671"/>
      <c r="FP116" s="671"/>
      <c r="FQ116" s="671"/>
      <c r="FR116" s="671"/>
      <c r="FS116" s="671"/>
      <c r="FT116" s="671"/>
      <c r="FU116" s="671"/>
      <c r="FV116" s="671"/>
      <c r="FW116" s="671"/>
      <c r="FX116" s="671"/>
      <c r="FY116" s="671"/>
      <c r="FZ116" s="671"/>
      <c r="GA116" s="671"/>
      <c r="GB116" s="671"/>
      <c r="GC116" s="671"/>
      <c r="GD116" s="671"/>
      <c r="GE116" s="671"/>
      <c r="GF116" s="671"/>
      <c r="GG116" s="671"/>
      <c r="GH116" s="671"/>
      <c r="GI116" s="671"/>
      <c r="GJ116" s="671"/>
      <c r="GK116" s="671"/>
      <c r="GL116" s="671"/>
      <c r="GM116" s="671"/>
      <c r="GN116" s="671"/>
      <c r="GO116" s="671"/>
      <c r="GP116" s="671"/>
      <c r="GQ116" s="671"/>
      <c r="GR116" s="671"/>
      <c r="GS116" s="671"/>
      <c r="GT116" s="671"/>
      <c r="GU116" s="671"/>
      <c r="GV116" s="671"/>
      <c r="GW116" s="671"/>
      <c r="GX116" s="671"/>
      <c r="GY116" s="671"/>
      <c r="GZ116" s="671"/>
      <c r="HA116" s="671"/>
      <c r="HB116" s="671"/>
      <c r="HC116" s="671"/>
      <c r="HD116" s="671"/>
      <c r="HE116" s="671"/>
      <c r="HF116" s="671"/>
      <c r="HG116" s="671"/>
      <c r="HH116" s="671"/>
      <c r="HI116" s="671"/>
      <c r="HJ116" s="671"/>
      <c r="HK116" s="671"/>
      <c r="HL116" s="671"/>
      <c r="HM116" s="671"/>
      <c r="HN116" s="671"/>
      <c r="HO116" s="671"/>
      <c r="HP116" s="671"/>
      <c r="HQ116" s="671"/>
      <c r="HR116" s="671"/>
      <c r="HS116" s="671"/>
      <c r="HT116" s="671"/>
      <c r="HU116" s="671"/>
      <c r="HV116" s="671"/>
      <c r="HW116" s="671"/>
      <c r="HX116" s="671"/>
      <c r="HY116" s="671"/>
      <c r="HZ116" s="671"/>
      <c r="IA116" s="671"/>
      <c r="IB116" s="671"/>
      <c r="IC116" s="671"/>
      <c r="ID116" s="671"/>
      <c r="IE116" s="671"/>
      <c r="IF116" s="671"/>
      <c r="IG116" s="671"/>
      <c r="IH116" s="671"/>
      <c r="II116" s="671"/>
      <c r="IJ116" s="671"/>
      <c r="IK116" s="671"/>
      <c r="IL116" s="671"/>
      <c r="IM116" s="671"/>
      <c r="IN116" s="671"/>
      <c r="IO116" s="671"/>
      <c r="IP116" s="671"/>
      <c r="IQ116" s="671"/>
      <c r="IR116" s="671"/>
      <c r="IS116" s="671"/>
      <c r="IT116" s="689"/>
      <c r="IU116" s="677"/>
    </row>
    <row r="117" spans="1:255" ht="33.75" x14ac:dyDescent="0.25">
      <c r="A117" s="79" t="s">
        <v>116</v>
      </c>
      <c r="B117" s="71" t="str">
        <f>'Org ab 10 TEW'!C117</f>
        <v>Jugend</v>
      </c>
      <c r="C117" s="71" t="str">
        <f>'Org ab 10 TEW'!D117</f>
        <v>Zusammenarbeit mit freien und öffentlichen Trägern der Jugendhilfe</v>
      </c>
      <c r="D117" s="670"/>
      <c r="E117" s="674"/>
      <c r="F117" s="672"/>
      <c r="G117" s="672"/>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672"/>
      <c r="AL117" s="672"/>
      <c r="AM117" s="672"/>
      <c r="AN117" s="672"/>
      <c r="AO117" s="672"/>
      <c r="AP117" s="672"/>
      <c r="AQ117" s="672"/>
      <c r="AR117" s="672"/>
      <c r="AS117" s="672"/>
      <c r="AT117" s="672"/>
      <c r="AU117" s="672"/>
      <c r="AV117" s="672"/>
      <c r="AW117" s="672"/>
      <c r="AX117" s="672"/>
      <c r="AY117" s="672"/>
      <c r="AZ117" s="672"/>
      <c r="BA117" s="672"/>
      <c r="BB117" s="672"/>
      <c r="BC117" s="672"/>
      <c r="BD117" s="672"/>
      <c r="BE117" s="672"/>
      <c r="BF117" s="672"/>
      <c r="BG117" s="672"/>
      <c r="BH117" s="672"/>
      <c r="BI117" s="672"/>
      <c r="BJ117" s="672"/>
      <c r="BK117" s="672"/>
      <c r="BL117" s="672"/>
      <c r="BM117" s="672"/>
      <c r="BN117" s="672"/>
      <c r="BO117" s="672"/>
      <c r="BP117" s="672"/>
      <c r="BQ117" s="672"/>
      <c r="BR117" s="672"/>
      <c r="BS117" s="672"/>
      <c r="BT117" s="672"/>
      <c r="BU117" s="672"/>
      <c r="BV117" s="672"/>
      <c r="BW117" s="672"/>
      <c r="BX117" s="672"/>
      <c r="BY117" s="672"/>
      <c r="BZ117" s="672"/>
      <c r="CA117" s="672"/>
      <c r="CB117" s="672"/>
      <c r="CC117" s="672"/>
      <c r="CD117" s="672"/>
      <c r="CE117" s="672"/>
      <c r="CF117" s="672"/>
      <c r="CG117" s="672"/>
      <c r="CH117" s="672"/>
      <c r="CI117" s="672"/>
      <c r="CJ117" s="672"/>
      <c r="CK117" s="672"/>
      <c r="CL117" s="672"/>
      <c r="CM117" s="672"/>
      <c r="CN117" s="672"/>
      <c r="CO117" s="672"/>
      <c r="CP117" s="672"/>
      <c r="CQ117" s="672"/>
      <c r="CR117" s="672"/>
      <c r="CS117" s="672"/>
      <c r="CT117" s="672"/>
      <c r="CU117" s="672"/>
      <c r="CV117" s="672"/>
      <c r="CW117" s="672"/>
      <c r="CX117" s="672"/>
      <c r="CY117" s="672"/>
      <c r="CZ117" s="672"/>
      <c r="DA117" s="672"/>
      <c r="DB117" s="672"/>
      <c r="DC117" s="672"/>
      <c r="DD117" s="672"/>
      <c r="DE117" s="672"/>
      <c r="DF117" s="672"/>
      <c r="DG117" s="672"/>
      <c r="DH117" s="672"/>
      <c r="DI117" s="672"/>
      <c r="DJ117" s="672"/>
      <c r="DK117" s="672"/>
      <c r="DL117" s="672"/>
      <c r="DM117" s="672"/>
      <c r="DN117" s="672"/>
      <c r="DO117" s="672"/>
      <c r="DP117" s="672"/>
      <c r="DQ117" s="672"/>
      <c r="DR117" s="672"/>
      <c r="DS117" s="672"/>
      <c r="DT117" s="672"/>
      <c r="DU117" s="672"/>
      <c r="DV117" s="672"/>
      <c r="DW117" s="672"/>
      <c r="DX117" s="672"/>
      <c r="DY117" s="672"/>
      <c r="DZ117" s="672"/>
      <c r="EA117" s="672"/>
      <c r="EB117" s="672"/>
      <c r="EC117" s="672"/>
      <c r="ED117" s="672"/>
      <c r="EE117" s="672"/>
      <c r="EF117" s="672"/>
      <c r="EG117" s="672"/>
      <c r="EH117" s="672"/>
      <c r="EI117" s="672"/>
      <c r="EJ117" s="672"/>
      <c r="EK117" s="672"/>
      <c r="EL117" s="672"/>
      <c r="EM117" s="672"/>
      <c r="EN117" s="672"/>
      <c r="EO117" s="672"/>
      <c r="EP117" s="672"/>
      <c r="EQ117" s="672"/>
      <c r="ER117" s="672"/>
      <c r="ES117" s="672"/>
      <c r="ET117" s="672"/>
      <c r="EU117" s="672"/>
      <c r="EV117" s="672"/>
      <c r="EW117" s="672"/>
      <c r="EX117" s="672"/>
      <c r="EY117" s="672"/>
      <c r="EZ117" s="672"/>
      <c r="FA117" s="672"/>
      <c r="FB117" s="672"/>
      <c r="FC117" s="672"/>
      <c r="FD117" s="672"/>
      <c r="FE117" s="672"/>
      <c r="FF117" s="672"/>
      <c r="FG117" s="672"/>
      <c r="FH117" s="672"/>
      <c r="FI117" s="672"/>
      <c r="FJ117" s="672"/>
      <c r="FK117" s="672"/>
      <c r="FL117" s="672"/>
      <c r="FM117" s="672"/>
      <c r="FN117" s="672"/>
      <c r="FO117" s="672"/>
      <c r="FP117" s="672"/>
      <c r="FQ117" s="672"/>
      <c r="FR117" s="672"/>
      <c r="FS117" s="672"/>
      <c r="FT117" s="672"/>
      <c r="FU117" s="672"/>
      <c r="FV117" s="672"/>
      <c r="FW117" s="672"/>
      <c r="FX117" s="672"/>
      <c r="FY117" s="672"/>
      <c r="FZ117" s="672"/>
      <c r="GA117" s="672"/>
      <c r="GB117" s="672"/>
      <c r="GC117" s="672"/>
      <c r="GD117" s="672"/>
      <c r="GE117" s="672"/>
      <c r="GF117" s="672"/>
      <c r="GG117" s="672"/>
      <c r="GH117" s="672"/>
      <c r="GI117" s="672"/>
      <c r="GJ117" s="672"/>
      <c r="GK117" s="672"/>
      <c r="GL117" s="672"/>
      <c r="GM117" s="672"/>
      <c r="GN117" s="672"/>
      <c r="GO117" s="672"/>
      <c r="GP117" s="672"/>
      <c r="GQ117" s="672"/>
      <c r="GR117" s="672"/>
      <c r="GS117" s="672"/>
      <c r="GT117" s="672"/>
      <c r="GU117" s="672"/>
      <c r="GV117" s="672"/>
      <c r="GW117" s="672"/>
      <c r="GX117" s="672"/>
      <c r="GY117" s="672"/>
      <c r="GZ117" s="672"/>
      <c r="HA117" s="672"/>
      <c r="HB117" s="672"/>
      <c r="HC117" s="672"/>
      <c r="HD117" s="672"/>
      <c r="HE117" s="672"/>
      <c r="HF117" s="672"/>
      <c r="HG117" s="672"/>
      <c r="HH117" s="672"/>
      <c r="HI117" s="672"/>
      <c r="HJ117" s="672"/>
      <c r="HK117" s="672"/>
      <c r="HL117" s="672"/>
      <c r="HM117" s="672"/>
      <c r="HN117" s="672"/>
      <c r="HO117" s="672"/>
      <c r="HP117" s="672"/>
      <c r="HQ117" s="672"/>
      <c r="HR117" s="672"/>
      <c r="HS117" s="672"/>
      <c r="HT117" s="672"/>
      <c r="HU117" s="672"/>
      <c r="HV117" s="672"/>
      <c r="HW117" s="672"/>
      <c r="HX117" s="672"/>
      <c r="HY117" s="672"/>
      <c r="HZ117" s="672"/>
      <c r="IA117" s="672"/>
      <c r="IB117" s="672"/>
      <c r="IC117" s="672"/>
      <c r="ID117" s="672"/>
      <c r="IE117" s="672"/>
      <c r="IF117" s="672"/>
      <c r="IG117" s="672"/>
      <c r="IH117" s="672"/>
      <c r="II117" s="672"/>
      <c r="IJ117" s="672"/>
      <c r="IK117" s="672"/>
      <c r="IL117" s="672"/>
      <c r="IM117" s="672"/>
      <c r="IN117" s="672"/>
      <c r="IO117" s="672"/>
      <c r="IP117" s="672"/>
      <c r="IQ117" s="672"/>
      <c r="IR117" s="672"/>
      <c r="IS117" s="672"/>
      <c r="IT117" s="690"/>
      <c r="IU117" s="677"/>
    </row>
    <row r="118" spans="1:255" ht="56.25" x14ac:dyDescent="0.25">
      <c r="A118" s="79" t="s">
        <v>117</v>
      </c>
      <c r="B118" s="71" t="str">
        <f>'Org ab 10 TEW'!C118</f>
        <v>Jugend</v>
      </c>
      <c r="C118" s="71" t="str">
        <f>'Org ab 10 TEW'!D118</f>
        <v>Aufgaben im Zusammenhang mit Kindertageseinrichtungen</v>
      </c>
      <c r="D118" s="71" t="str">
        <f>'Org ab 10 TEW'!E118</f>
        <v>1,00 VZÄ je 430 Kinder in Einrichtungen öffentlicher Träger und
1,00 VZÄ je 15 Einrichtungen freier Träger</v>
      </c>
      <c r="E118" s="395">
        <f t="shared" ref="E118:E119" si="14">SUM(F118:IU118)</f>
        <v>0</v>
      </c>
      <c r="F118" s="409"/>
      <c r="G118" s="409"/>
      <c r="H118" s="409"/>
      <c r="I118" s="409"/>
      <c r="J118" s="409"/>
      <c r="K118" s="409"/>
      <c r="L118" s="409"/>
      <c r="M118" s="409"/>
      <c r="N118" s="409"/>
      <c r="O118" s="409"/>
      <c r="P118" s="409"/>
      <c r="Q118" s="409"/>
      <c r="R118" s="409"/>
      <c r="S118" s="409"/>
      <c r="T118" s="409"/>
      <c r="U118" s="409"/>
      <c r="V118" s="409"/>
      <c r="W118" s="409"/>
      <c r="X118" s="409"/>
      <c r="Y118" s="409"/>
      <c r="Z118" s="409"/>
      <c r="AA118" s="409"/>
      <c r="AB118" s="409"/>
      <c r="AC118" s="409"/>
      <c r="AD118" s="409"/>
      <c r="AE118" s="409"/>
      <c r="AF118" s="409"/>
      <c r="AG118" s="409"/>
      <c r="AH118" s="409"/>
      <c r="AI118" s="409"/>
      <c r="AJ118" s="409"/>
      <c r="AK118" s="409"/>
      <c r="AL118" s="409"/>
      <c r="AM118" s="409"/>
      <c r="AN118" s="409"/>
      <c r="AO118" s="409"/>
      <c r="AP118" s="409"/>
      <c r="AQ118" s="409"/>
      <c r="AR118" s="409"/>
      <c r="AS118" s="409"/>
      <c r="AT118" s="409"/>
      <c r="AU118" s="409"/>
      <c r="AV118" s="409"/>
      <c r="AW118" s="409"/>
      <c r="AX118" s="409"/>
      <c r="AY118" s="409"/>
      <c r="AZ118" s="409"/>
      <c r="BA118" s="409"/>
      <c r="BB118" s="409"/>
      <c r="BC118" s="409"/>
      <c r="BD118" s="409"/>
      <c r="BE118" s="409"/>
      <c r="BF118" s="409"/>
      <c r="BG118" s="409"/>
      <c r="BH118" s="409"/>
      <c r="BI118" s="409"/>
      <c r="BJ118" s="409"/>
      <c r="BK118" s="409"/>
      <c r="BL118" s="409"/>
      <c r="BM118" s="409"/>
      <c r="BN118" s="409"/>
      <c r="BO118" s="409"/>
      <c r="BP118" s="409"/>
      <c r="BQ118" s="409"/>
      <c r="BR118" s="409"/>
      <c r="BS118" s="409"/>
      <c r="BT118" s="409"/>
      <c r="BU118" s="409"/>
      <c r="BV118" s="409"/>
      <c r="BW118" s="409"/>
      <c r="BX118" s="409"/>
      <c r="BY118" s="409"/>
      <c r="BZ118" s="409"/>
      <c r="CA118" s="409"/>
      <c r="CB118" s="409"/>
      <c r="CC118" s="409"/>
      <c r="CD118" s="409"/>
      <c r="CE118" s="409"/>
      <c r="CF118" s="409"/>
      <c r="CG118" s="409"/>
      <c r="CH118" s="409"/>
      <c r="CI118" s="409"/>
      <c r="CJ118" s="409"/>
      <c r="CK118" s="409"/>
      <c r="CL118" s="409"/>
      <c r="CM118" s="409"/>
      <c r="CN118" s="409"/>
      <c r="CO118" s="409"/>
      <c r="CP118" s="409"/>
      <c r="CQ118" s="409"/>
      <c r="CR118" s="409"/>
      <c r="CS118" s="409"/>
      <c r="CT118" s="409"/>
      <c r="CU118" s="409"/>
      <c r="CV118" s="409"/>
      <c r="CW118" s="409"/>
      <c r="CX118" s="409"/>
      <c r="CY118" s="409"/>
      <c r="CZ118" s="409"/>
      <c r="DA118" s="409"/>
      <c r="DB118" s="409"/>
      <c r="DC118" s="409"/>
      <c r="DD118" s="409"/>
      <c r="DE118" s="409"/>
      <c r="DF118" s="409"/>
      <c r="DG118" s="409"/>
      <c r="DH118" s="409"/>
      <c r="DI118" s="409"/>
      <c r="DJ118" s="409"/>
      <c r="DK118" s="409"/>
      <c r="DL118" s="409"/>
      <c r="DM118" s="409"/>
      <c r="DN118" s="409"/>
      <c r="DO118" s="409"/>
      <c r="DP118" s="409"/>
      <c r="DQ118" s="409"/>
      <c r="DR118" s="409"/>
      <c r="DS118" s="409"/>
      <c r="DT118" s="409"/>
      <c r="DU118" s="409"/>
      <c r="DV118" s="409"/>
      <c r="DW118" s="409"/>
      <c r="DX118" s="409"/>
      <c r="DY118" s="409"/>
      <c r="DZ118" s="409"/>
      <c r="EA118" s="409"/>
      <c r="EB118" s="409"/>
      <c r="EC118" s="409"/>
      <c r="ED118" s="409"/>
      <c r="EE118" s="409"/>
      <c r="EF118" s="409"/>
      <c r="EG118" s="409"/>
      <c r="EH118" s="409"/>
      <c r="EI118" s="409"/>
      <c r="EJ118" s="409"/>
      <c r="EK118" s="409"/>
      <c r="EL118" s="409"/>
      <c r="EM118" s="409"/>
      <c r="EN118" s="409"/>
      <c r="EO118" s="409"/>
      <c r="EP118" s="409"/>
      <c r="EQ118" s="409"/>
      <c r="ER118" s="409"/>
      <c r="ES118" s="409"/>
      <c r="ET118" s="409"/>
      <c r="EU118" s="409"/>
      <c r="EV118" s="409"/>
      <c r="EW118" s="409"/>
      <c r="EX118" s="409"/>
      <c r="EY118" s="409"/>
      <c r="EZ118" s="409"/>
      <c r="FA118" s="409"/>
      <c r="FB118" s="409"/>
      <c r="FC118" s="409"/>
      <c r="FD118" s="409"/>
      <c r="FE118" s="409"/>
      <c r="FF118" s="409"/>
      <c r="FG118" s="409"/>
      <c r="FH118" s="409"/>
      <c r="FI118" s="409"/>
      <c r="FJ118" s="409"/>
      <c r="FK118" s="409"/>
      <c r="FL118" s="409"/>
      <c r="FM118" s="409"/>
      <c r="FN118" s="409"/>
      <c r="FO118" s="409"/>
      <c r="FP118" s="409"/>
      <c r="FQ118" s="409"/>
      <c r="FR118" s="409"/>
      <c r="FS118" s="409"/>
      <c r="FT118" s="409"/>
      <c r="FU118" s="409"/>
      <c r="FV118" s="409"/>
      <c r="FW118" s="409"/>
      <c r="FX118" s="409"/>
      <c r="FY118" s="409"/>
      <c r="FZ118" s="409"/>
      <c r="GA118" s="409"/>
      <c r="GB118" s="409"/>
      <c r="GC118" s="409"/>
      <c r="GD118" s="409"/>
      <c r="GE118" s="409"/>
      <c r="GF118" s="409"/>
      <c r="GG118" s="409"/>
      <c r="GH118" s="409"/>
      <c r="GI118" s="409"/>
      <c r="GJ118" s="409"/>
      <c r="GK118" s="409"/>
      <c r="GL118" s="409"/>
      <c r="GM118" s="409"/>
      <c r="GN118" s="409"/>
      <c r="GO118" s="409"/>
      <c r="GP118" s="409"/>
      <c r="GQ118" s="409"/>
      <c r="GR118" s="409"/>
      <c r="GS118" s="409"/>
      <c r="GT118" s="409"/>
      <c r="GU118" s="409"/>
      <c r="GV118" s="409"/>
      <c r="GW118" s="409"/>
      <c r="GX118" s="409"/>
      <c r="GY118" s="409"/>
      <c r="GZ118" s="409"/>
      <c r="HA118" s="409"/>
      <c r="HB118" s="409"/>
      <c r="HC118" s="409"/>
      <c r="HD118" s="409"/>
      <c r="HE118" s="409"/>
      <c r="HF118" s="409"/>
      <c r="HG118" s="409"/>
      <c r="HH118" s="409"/>
      <c r="HI118" s="409"/>
      <c r="HJ118" s="409"/>
      <c r="HK118" s="409"/>
      <c r="HL118" s="409"/>
      <c r="HM118" s="409"/>
      <c r="HN118" s="409"/>
      <c r="HO118" s="409"/>
      <c r="HP118" s="409"/>
      <c r="HQ118" s="409"/>
      <c r="HR118" s="409"/>
      <c r="HS118" s="409"/>
      <c r="HT118" s="409"/>
      <c r="HU118" s="409"/>
      <c r="HV118" s="409"/>
      <c r="HW118" s="409"/>
      <c r="HX118" s="409"/>
      <c r="HY118" s="409"/>
      <c r="HZ118" s="409"/>
      <c r="IA118" s="409"/>
      <c r="IB118" s="409"/>
      <c r="IC118" s="409"/>
      <c r="ID118" s="409"/>
      <c r="IE118" s="409"/>
      <c r="IF118" s="409"/>
      <c r="IG118" s="409"/>
      <c r="IH118" s="409"/>
      <c r="II118" s="409"/>
      <c r="IJ118" s="409"/>
      <c r="IK118" s="409"/>
      <c r="IL118" s="409"/>
      <c r="IM118" s="409"/>
      <c r="IN118" s="409"/>
      <c r="IO118" s="409"/>
      <c r="IP118" s="409"/>
      <c r="IQ118" s="409"/>
      <c r="IR118" s="409"/>
      <c r="IS118" s="409"/>
      <c r="IT118" s="455"/>
      <c r="IU118" s="419"/>
    </row>
    <row r="119" spans="1:255" ht="22.5" x14ac:dyDescent="0.25">
      <c r="A119" s="79" t="s">
        <v>119</v>
      </c>
      <c r="B119" s="71" t="str">
        <f>'Org ab 10 TEW'!C120</f>
        <v>Jugend</v>
      </c>
      <c r="C119" s="71" t="str">
        <f>'Org ab 10 TEW'!D120</f>
        <v>Kindertagespflegestellen</v>
      </c>
      <c r="D119" s="71" t="str">
        <f>'Org ab 10 TEW'!E120</f>
        <v>0,07 VZÄ je 2 Kindertagespflegepersonen</v>
      </c>
      <c r="E119" s="395">
        <f t="shared" si="14"/>
        <v>0</v>
      </c>
      <c r="F119" s="409"/>
      <c r="G119" s="409"/>
      <c r="H119" s="409"/>
      <c r="I119" s="409"/>
      <c r="J119" s="409"/>
      <c r="K119" s="409"/>
      <c r="L119" s="409"/>
      <c r="M119" s="409"/>
      <c r="N119" s="409"/>
      <c r="O119" s="409"/>
      <c r="P119" s="409"/>
      <c r="Q119" s="409"/>
      <c r="R119" s="409"/>
      <c r="S119" s="409"/>
      <c r="T119" s="409"/>
      <c r="U119" s="409"/>
      <c r="V119" s="409"/>
      <c r="W119" s="409"/>
      <c r="X119" s="409"/>
      <c r="Y119" s="409"/>
      <c r="Z119" s="409"/>
      <c r="AA119" s="409"/>
      <c r="AB119" s="409"/>
      <c r="AC119" s="409"/>
      <c r="AD119" s="409"/>
      <c r="AE119" s="409"/>
      <c r="AF119" s="409"/>
      <c r="AG119" s="409"/>
      <c r="AH119" s="409"/>
      <c r="AI119" s="409"/>
      <c r="AJ119" s="409"/>
      <c r="AK119" s="409"/>
      <c r="AL119" s="409"/>
      <c r="AM119" s="409"/>
      <c r="AN119" s="409"/>
      <c r="AO119" s="409"/>
      <c r="AP119" s="409"/>
      <c r="AQ119" s="409"/>
      <c r="AR119" s="409"/>
      <c r="AS119" s="409"/>
      <c r="AT119" s="409"/>
      <c r="AU119" s="409"/>
      <c r="AV119" s="409"/>
      <c r="AW119" s="409"/>
      <c r="AX119" s="409"/>
      <c r="AY119" s="409"/>
      <c r="AZ119" s="409"/>
      <c r="BA119" s="409"/>
      <c r="BB119" s="409"/>
      <c r="BC119" s="409"/>
      <c r="BD119" s="409"/>
      <c r="BE119" s="409"/>
      <c r="BF119" s="409"/>
      <c r="BG119" s="409"/>
      <c r="BH119" s="409"/>
      <c r="BI119" s="409"/>
      <c r="BJ119" s="409"/>
      <c r="BK119" s="409"/>
      <c r="BL119" s="409"/>
      <c r="BM119" s="409"/>
      <c r="BN119" s="409"/>
      <c r="BO119" s="409"/>
      <c r="BP119" s="409"/>
      <c r="BQ119" s="409"/>
      <c r="BR119" s="409"/>
      <c r="BS119" s="409"/>
      <c r="BT119" s="409"/>
      <c r="BU119" s="409"/>
      <c r="BV119" s="409"/>
      <c r="BW119" s="409"/>
      <c r="BX119" s="409"/>
      <c r="BY119" s="409"/>
      <c r="BZ119" s="409"/>
      <c r="CA119" s="409"/>
      <c r="CB119" s="409"/>
      <c r="CC119" s="409"/>
      <c r="CD119" s="409"/>
      <c r="CE119" s="409"/>
      <c r="CF119" s="409"/>
      <c r="CG119" s="409"/>
      <c r="CH119" s="409"/>
      <c r="CI119" s="409"/>
      <c r="CJ119" s="409"/>
      <c r="CK119" s="409"/>
      <c r="CL119" s="409"/>
      <c r="CM119" s="409"/>
      <c r="CN119" s="409"/>
      <c r="CO119" s="409"/>
      <c r="CP119" s="409"/>
      <c r="CQ119" s="409"/>
      <c r="CR119" s="409"/>
      <c r="CS119" s="409"/>
      <c r="CT119" s="409"/>
      <c r="CU119" s="409"/>
      <c r="CV119" s="409"/>
      <c r="CW119" s="409"/>
      <c r="CX119" s="409"/>
      <c r="CY119" s="409"/>
      <c r="CZ119" s="409"/>
      <c r="DA119" s="409"/>
      <c r="DB119" s="409"/>
      <c r="DC119" s="409"/>
      <c r="DD119" s="409"/>
      <c r="DE119" s="409"/>
      <c r="DF119" s="409"/>
      <c r="DG119" s="409"/>
      <c r="DH119" s="409"/>
      <c r="DI119" s="409"/>
      <c r="DJ119" s="409"/>
      <c r="DK119" s="409"/>
      <c r="DL119" s="409"/>
      <c r="DM119" s="409"/>
      <c r="DN119" s="409"/>
      <c r="DO119" s="409"/>
      <c r="DP119" s="409"/>
      <c r="DQ119" s="409"/>
      <c r="DR119" s="409"/>
      <c r="DS119" s="409"/>
      <c r="DT119" s="409"/>
      <c r="DU119" s="409"/>
      <c r="DV119" s="409"/>
      <c r="DW119" s="409"/>
      <c r="DX119" s="409"/>
      <c r="DY119" s="409"/>
      <c r="DZ119" s="409"/>
      <c r="EA119" s="409"/>
      <c r="EB119" s="409"/>
      <c r="EC119" s="409"/>
      <c r="ED119" s="409"/>
      <c r="EE119" s="409"/>
      <c r="EF119" s="409"/>
      <c r="EG119" s="409"/>
      <c r="EH119" s="409"/>
      <c r="EI119" s="409"/>
      <c r="EJ119" s="409"/>
      <c r="EK119" s="409"/>
      <c r="EL119" s="409"/>
      <c r="EM119" s="409"/>
      <c r="EN119" s="409"/>
      <c r="EO119" s="409"/>
      <c r="EP119" s="409"/>
      <c r="EQ119" s="409"/>
      <c r="ER119" s="409"/>
      <c r="ES119" s="409"/>
      <c r="ET119" s="409"/>
      <c r="EU119" s="409"/>
      <c r="EV119" s="409"/>
      <c r="EW119" s="409"/>
      <c r="EX119" s="409"/>
      <c r="EY119" s="409"/>
      <c r="EZ119" s="409"/>
      <c r="FA119" s="409"/>
      <c r="FB119" s="409"/>
      <c r="FC119" s="409"/>
      <c r="FD119" s="409"/>
      <c r="FE119" s="409"/>
      <c r="FF119" s="409"/>
      <c r="FG119" s="409"/>
      <c r="FH119" s="409"/>
      <c r="FI119" s="409"/>
      <c r="FJ119" s="409"/>
      <c r="FK119" s="409"/>
      <c r="FL119" s="409"/>
      <c r="FM119" s="409"/>
      <c r="FN119" s="409"/>
      <c r="FO119" s="409"/>
      <c r="FP119" s="409"/>
      <c r="FQ119" s="409"/>
      <c r="FR119" s="409"/>
      <c r="FS119" s="409"/>
      <c r="FT119" s="409"/>
      <c r="FU119" s="409"/>
      <c r="FV119" s="409"/>
      <c r="FW119" s="409"/>
      <c r="FX119" s="409"/>
      <c r="FY119" s="409"/>
      <c r="FZ119" s="409"/>
      <c r="GA119" s="409"/>
      <c r="GB119" s="409"/>
      <c r="GC119" s="409"/>
      <c r="GD119" s="409"/>
      <c r="GE119" s="409"/>
      <c r="GF119" s="409"/>
      <c r="GG119" s="409"/>
      <c r="GH119" s="409"/>
      <c r="GI119" s="409"/>
      <c r="GJ119" s="409"/>
      <c r="GK119" s="409"/>
      <c r="GL119" s="409"/>
      <c r="GM119" s="409"/>
      <c r="GN119" s="409"/>
      <c r="GO119" s="409"/>
      <c r="GP119" s="409"/>
      <c r="GQ119" s="409"/>
      <c r="GR119" s="409"/>
      <c r="GS119" s="409"/>
      <c r="GT119" s="409"/>
      <c r="GU119" s="409"/>
      <c r="GV119" s="409"/>
      <c r="GW119" s="409"/>
      <c r="GX119" s="409"/>
      <c r="GY119" s="409"/>
      <c r="GZ119" s="409"/>
      <c r="HA119" s="409"/>
      <c r="HB119" s="409"/>
      <c r="HC119" s="409"/>
      <c r="HD119" s="409"/>
      <c r="HE119" s="409"/>
      <c r="HF119" s="409"/>
      <c r="HG119" s="409"/>
      <c r="HH119" s="409"/>
      <c r="HI119" s="409"/>
      <c r="HJ119" s="409"/>
      <c r="HK119" s="409"/>
      <c r="HL119" s="409"/>
      <c r="HM119" s="409"/>
      <c r="HN119" s="409"/>
      <c r="HO119" s="409"/>
      <c r="HP119" s="409"/>
      <c r="HQ119" s="409"/>
      <c r="HR119" s="409"/>
      <c r="HS119" s="409"/>
      <c r="HT119" s="409"/>
      <c r="HU119" s="409"/>
      <c r="HV119" s="409"/>
      <c r="HW119" s="409"/>
      <c r="HX119" s="409"/>
      <c r="HY119" s="409"/>
      <c r="HZ119" s="409"/>
      <c r="IA119" s="409"/>
      <c r="IB119" s="409"/>
      <c r="IC119" s="409"/>
      <c r="ID119" s="409"/>
      <c r="IE119" s="409"/>
      <c r="IF119" s="409"/>
      <c r="IG119" s="409"/>
      <c r="IH119" s="409"/>
      <c r="II119" s="409"/>
      <c r="IJ119" s="409"/>
      <c r="IK119" s="409"/>
      <c r="IL119" s="409"/>
      <c r="IM119" s="409"/>
      <c r="IN119" s="409"/>
      <c r="IO119" s="409"/>
      <c r="IP119" s="409"/>
      <c r="IQ119" s="409"/>
      <c r="IR119" s="409"/>
      <c r="IS119" s="409"/>
      <c r="IT119" s="455"/>
      <c r="IU119" s="419"/>
    </row>
    <row r="120" spans="1:255" ht="3" customHeight="1" x14ac:dyDescent="0.25">
      <c r="A120" s="93"/>
      <c r="B120" s="93"/>
      <c r="C120" s="93"/>
      <c r="D120" s="93"/>
      <c r="E120" s="406"/>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7"/>
      <c r="AK120" s="407"/>
      <c r="AL120" s="407"/>
      <c r="AM120" s="407"/>
      <c r="AN120" s="407"/>
      <c r="AO120" s="407"/>
      <c r="AP120" s="407"/>
      <c r="AQ120" s="407"/>
      <c r="AR120" s="407"/>
      <c r="AS120" s="407"/>
      <c r="AT120" s="407"/>
      <c r="AU120" s="407"/>
      <c r="AV120" s="407"/>
      <c r="AW120" s="407"/>
      <c r="AX120" s="407"/>
      <c r="AY120" s="407"/>
      <c r="AZ120" s="407"/>
      <c r="BA120" s="407"/>
      <c r="BB120" s="407"/>
      <c r="BC120" s="407"/>
      <c r="BD120" s="407"/>
      <c r="BE120" s="407"/>
      <c r="BF120" s="407"/>
      <c r="BG120" s="407"/>
      <c r="BH120" s="407"/>
      <c r="BI120" s="407"/>
      <c r="BJ120" s="407"/>
      <c r="BK120" s="407"/>
      <c r="BL120" s="407"/>
      <c r="BM120" s="407"/>
      <c r="BN120" s="407"/>
      <c r="BO120" s="407"/>
      <c r="BP120" s="407"/>
      <c r="BQ120" s="407"/>
      <c r="BR120" s="407"/>
      <c r="BS120" s="407"/>
      <c r="BT120" s="407"/>
      <c r="BU120" s="407"/>
      <c r="BV120" s="407"/>
      <c r="BW120" s="407"/>
      <c r="BX120" s="407"/>
      <c r="BY120" s="407"/>
      <c r="BZ120" s="407"/>
      <c r="CA120" s="407"/>
      <c r="CB120" s="407"/>
      <c r="CC120" s="407"/>
      <c r="CD120" s="407"/>
      <c r="CE120" s="407"/>
      <c r="CF120" s="407"/>
      <c r="CG120" s="407"/>
      <c r="CH120" s="407"/>
      <c r="CI120" s="407"/>
      <c r="CJ120" s="407"/>
      <c r="CK120" s="407"/>
      <c r="CL120" s="407"/>
      <c r="CM120" s="407"/>
      <c r="CN120" s="407"/>
      <c r="CO120" s="407"/>
      <c r="CP120" s="407"/>
      <c r="CQ120" s="407"/>
      <c r="CR120" s="407"/>
      <c r="CS120" s="407"/>
      <c r="CT120" s="407"/>
      <c r="CU120" s="407"/>
      <c r="CV120" s="407"/>
      <c r="CW120" s="407"/>
      <c r="CX120" s="407"/>
      <c r="CY120" s="407"/>
      <c r="CZ120" s="407"/>
      <c r="DA120" s="407"/>
      <c r="DB120" s="407"/>
      <c r="DC120" s="407"/>
      <c r="DD120" s="407"/>
      <c r="DE120" s="407"/>
      <c r="DF120" s="407"/>
      <c r="DG120" s="407"/>
      <c r="DH120" s="407"/>
      <c r="DI120" s="407"/>
      <c r="DJ120" s="407"/>
      <c r="DK120" s="407"/>
      <c r="DL120" s="407"/>
      <c r="DM120" s="407"/>
      <c r="DN120" s="407"/>
      <c r="DO120" s="407"/>
      <c r="DP120" s="407"/>
      <c r="DQ120" s="407"/>
      <c r="DR120" s="407"/>
      <c r="DS120" s="407"/>
      <c r="DT120" s="407"/>
      <c r="DU120" s="407"/>
      <c r="DV120" s="407"/>
      <c r="DW120" s="407"/>
      <c r="DX120" s="407"/>
      <c r="DY120" s="407"/>
      <c r="DZ120" s="407"/>
      <c r="EA120" s="407"/>
      <c r="EB120" s="407"/>
      <c r="EC120" s="407"/>
      <c r="ED120" s="407"/>
      <c r="EE120" s="407"/>
      <c r="EF120" s="407"/>
      <c r="EG120" s="407"/>
      <c r="EH120" s="407"/>
      <c r="EI120" s="407"/>
      <c r="EJ120" s="407"/>
      <c r="EK120" s="407"/>
      <c r="EL120" s="407"/>
      <c r="EM120" s="407"/>
      <c r="EN120" s="407"/>
      <c r="EO120" s="407"/>
      <c r="EP120" s="407"/>
      <c r="EQ120" s="407"/>
      <c r="ER120" s="407"/>
      <c r="ES120" s="407"/>
      <c r="ET120" s="407"/>
      <c r="EU120" s="407"/>
      <c r="EV120" s="407"/>
      <c r="EW120" s="407"/>
      <c r="EX120" s="407"/>
      <c r="EY120" s="407"/>
      <c r="EZ120" s="407"/>
      <c r="FA120" s="407"/>
      <c r="FB120" s="407"/>
      <c r="FC120" s="407"/>
      <c r="FD120" s="407"/>
      <c r="FE120" s="407"/>
      <c r="FF120" s="407"/>
      <c r="FG120" s="407"/>
      <c r="FH120" s="407"/>
      <c r="FI120" s="407"/>
      <c r="FJ120" s="407"/>
      <c r="FK120" s="407"/>
      <c r="FL120" s="407"/>
      <c r="FM120" s="407"/>
      <c r="FN120" s="407"/>
      <c r="FO120" s="407"/>
      <c r="FP120" s="407"/>
      <c r="FQ120" s="407"/>
      <c r="FR120" s="407"/>
      <c r="FS120" s="407"/>
      <c r="FT120" s="407"/>
      <c r="FU120" s="407"/>
      <c r="FV120" s="407"/>
      <c r="FW120" s="407"/>
      <c r="FX120" s="407"/>
      <c r="FY120" s="407"/>
      <c r="FZ120" s="407"/>
      <c r="GA120" s="407"/>
      <c r="GB120" s="407"/>
      <c r="GC120" s="407"/>
      <c r="GD120" s="407"/>
      <c r="GE120" s="407"/>
      <c r="GF120" s="407"/>
      <c r="GG120" s="407"/>
      <c r="GH120" s="407"/>
      <c r="GI120" s="407"/>
      <c r="GJ120" s="407"/>
      <c r="GK120" s="407"/>
      <c r="GL120" s="407"/>
      <c r="GM120" s="407"/>
      <c r="GN120" s="407"/>
      <c r="GO120" s="407"/>
      <c r="GP120" s="407"/>
      <c r="GQ120" s="407"/>
      <c r="GR120" s="407"/>
      <c r="GS120" s="407"/>
      <c r="GT120" s="407"/>
      <c r="GU120" s="407"/>
      <c r="GV120" s="407"/>
      <c r="GW120" s="407"/>
      <c r="GX120" s="407"/>
      <c r="GY120" s="407"/>
      <c r="GZ120" s="407"/>
      <c r="HA120" s="407"/>
      <c r="HB120" s="407"/>
      <c r="HC120" s="407"/>
      <c r="HD120" s="407"/>
      <c r="HE120" s="407"/>
      <c r="HF120" s="407"/>
      <c r="HG120" s="407"/>
      <c r="HH120" s="407"/>
      <c r="HI120" s="407"/>
      <c r="HJ120" s="407"/>
      <c r="HK120" s="407"/>
      <c r="HL120" s="407"/>
      <c r="HM120" s="407"/>
      <c r="HN120" s="407"/>
      <c r="HO120" s="407"/>
      <c r="HP120" s="407"/>
      <c r="HQ120" s="407"/>
      <c r="HR120" s="407"/>
      <c r="HS120" s="407"/>
      <c r="HT120" s="407"/>
      <c r="HU120" s="407"/>
      <c r="HV120" s="407"/>
      <c r="HW120" s="407"/>
      <c r="HX120" s="407"/>
      <c r="HY120" s="407"/>
      <c r="HZ120" s="407"/>
      <c r="IA120" s="407"/>
      <c r="IB120" s="407"/>
      <c r="IC120" s="407"/>
      <c r="ID120" s="407"/>
      <c r="IE120" s="407"/>
      <c r="IF120" s="407"/>
      <c r="IG120" s="407"/>
      <c r="IH120" s="407"/>
      <c r="II120" s="407"/>
      <c r="IJ120" s="407"/>
      <c r="IK120" s="407"/>
      <c r="IL120" s="407"/>
      <c r="IM120" s="407"/>
      <c r="IN120" s="407"/>
      <c r="IO120" s="407"/>
      <c r="IP120" s="407"/>
      <c r="IQ120" s="407"/>
      <c r="IR120" s="407"/>
      <c r="IS120" s="407"/>
      <c r="IT120" s="407"/>
      <c r="IU120" s="466"/>
    </row>
    <row r="121" spans="1:255" ht="22.5" x14ac:dyDescent="0.25">
      <c r="A121" s="165" t="s">
        <v>333</v>
      </c>
      <c r="B121" s="71" t="str">
        <f>'Org ab 10 TEW'!C122</f>
        <v>Räumliche Planung und Entwicklung</v>
      </c>
      <c r="C121" s="71" t="str">
        <f>'Org ab 10 TEW'!D122</f>
        <v>Aufgaben der Gemeindeplanung</v>
      </c>
      <c r="D121" s="668" t="str">
        <f>'Org ab 10 TEW'!E122</f>
        <v>1,00 VZÄ je 6.900 Einwohner</v>
      </c>
      <c r="E121" s="680">
        <f>SUM(F121:IU121)</f>
        <v>0</v>
      </c>
      <c r="F121" s="683"/>
      <c r="G121" s="683"/>
      <c r="H121" s="683"/>
      <c r="I121" s="683"/>
      <c r="J121" s="683"/>
      <c r="K121" s="683"/>
      <c r="L121" s="683"/>
      <c r="M121" s="683"/>
      <c r="N121" s="683"/>
      <c r="O121" s="683"/>
      <c r="P121" s="683"/>
      <c r="Q121" s="683"/>
      <c r="R121" s="683"/>
      <c r="S121" s="683"/>
      <c r="T121" s="683"/>
      <c r="U121" s="683"/>
      <c r="V121" s="683"/>
      <c r="W121" s="683"/>
      <c r="X121" s="683"/>
      <c r="Y121" s="683"/>
      <c r="Z121" s="683"/>
      <c r="AA121" s="683"/>
      <c r="AB121" s="683"/>
      <c r="AC121" s="683"/>
      <c r="AD121" s="683"/>
      <c r="AE121" s="683"/>
      <c r="AF121" s="683"/>
      <c r="AG121" s="683"/>
      <c r="AH121" s="683"/>
      <c r="AI121" s="683"/>
      <c r="AJ121" s="683"/>
      <c r="AK121" s="683"/>
      <c r="AL121" s="683"/>
      <c r="AM121" s="683"/>
      <c r="AN121" s="683"/>
      <c r="AO121" s="683"/>
      <c r="AP121" s="683"/>
      <c r="AQ121" s="683"/>
      <c r="AR121" s="683"/>
      <c r="AS121" s="683"/>
      <c r="AT121" s="683"/>
      <c r="AU121" s="683"/>
      <c r="AV121" s="683"/>
      <c r="AW121" s="683"/>
      <c r="AX121" s="683"/>
      <c r="AY121" s="683"/>
      <c r="AZ121" s="683"/>
      <c r="BA121" s="683"/>
      <c r="BB121" s="683"/>
      <c r="BC121" s="683"/>
      <c r="BD121" s="683"/>
      <c r="BE121" s="683"/>
      <c r="BF121" s="683"/>
      <c r="BG121" s="683"/>
      <c r="BH121" s="683"/>
      <c r="BI121" s="683"/>
      <c r="BJ121" s="683"/>
      <c r="BK121" s="683"/>
      <c r="BL121" s="683"/>
      <c r="BM121" s="683"/>
      <c r="BN121" s="683"/>
      <c r="BO121" s="683"/>
      <c r="BP121" s="683"/>
      <c r="BQ121" s="683"/>
      <c r="BR121" s="683"/>
      <c r="BS121" s="683"/>
      <c r="BT121" s="683"/>
      <c r="BU121" s="683"/>
      <c r="BV121" s="683"/>
      <c r="BW121" s="683"/>
      <c r="BX121" s="683"/>
      <c r="BY121" s="683"/>
      <c r="BZ121" s="683"/>
      <c r="CA121" s="683"/>
      <c r="CB121" s="683"/>
      <c r="CC121" s="683"/>
      <c r="CD121" s="683"/>
      <c r="CE121" s="683"/>
      <c r="CF121" s="683"/>
      <c r="CG121" s="683"/>
      <c r="CH121" s="683"/>
      <c r="CI121" s="683"/>
      <c r="CJ121" s="683"/>
      <c r="CK121" s="683"/>
      <c r="CL121" s="683"/>
      <c r="CM121" s="683"/>
      <c r="CN121" s="683"/>
      <c r="CO121" s="683"/>
      <c r="CP121" s="683"/>
      <c r="CQ121" s="683"/>
      <c r="CR121" s="683"/>
      <c r="CS121" s="683"/>
      <c r="CT121" s="683"/>
      <c r="CU121" s="683"/>
      <c r="CV121" s="683"/>
      <c r="CW121" s="683"/>
      <c r="CX121" s="683"/>
      <c r="CY121" s="683"/>
      <c r="CZ121" s="683"/>
      <c r="DA121" s="683"/>
      <c r="DB121" s="683"/>
      <c r="DC121" s="683"/>
      <c r="DD121" s="683"/>
      <c r="DE121" s="683"/>
      <c r="DF121" s="683"/>
      <c r="DG121" s="683"/>
      <c r="DH121" s="683"/>
      <c r="DI121" s="683"/>
      <c r="DJ121" s="683"/>
      <c r="DK121" s="683"/>
      <c r="DL121" s="683"/>
      <c r="DM121" s="683"/>
      <c r="DN121" s="683"/>
      <c r="DO121" s="683"/>
      <c r="DP121" s="683"/>
      <c r="DQ121" s="683"/>
      <c r="DR121" s="683"/>
      <c r="DS121" s="683"/>
      <c r="DT121" s="683"/>
      <c r="DU121" s="683"/>
      <c r="DV121" s="683"/>
      <c r="DW121" s="683"/>
      <c r="DX121" s="683"/>
      <c r="DY121" s="683"/>
      <c r="DZ121" s="683"/>
      <c r="EA121" s="683"/>
      <c r="EB121" s="683"/>
      <c r="EC121" s="683"/>
      <c r="ED121" s="683"/>
      <c r="EE121" s="683"/>
      <c r="EF121" s="683"/>
      <c r="EG121" s="683"/>
      <c r="EH121" s="683"/>
      <c r="EI121" s="683"/>
      <c r="EJ121" s="683"/>
      <c r="EK121" s="683"/>
      <c r="EL121" s="683"/>
      <c r="EM121" s="683"/>
      <c r="EN121" s="683"/>
      <c r="EO121" s="683"/>
      <c r="EP121" s="683"/>
      <c r="EQ121" s="683"/>
      <c r="ER121" s="683"/>
      <c r="ES121" s="683"/>
      <c r="ET121" s="683"/>
      <c r="EU121" s="683"/>
      <c r="EV121" s="683"/>
      <c r="EW121" s="683"/>
      <c r="EX121" s="683"/>
      <c r="EY121" s="683"/>
      <c r="EZ121" s="683"/>
      <c r="FA121" s="683"/>
      <c r="FB121" s="683"/>
      <c r="FC121" s="683"/>
      <c r="FD121" s="683"/>
      <c r="FE121" s="683"/>
      <c r="FF121" s="683"/>
      <c r="FG121" s="683"/>
      <c r="FH121" s="683"/>
      <c r="FI121" s="683"/>
      <c r="FJ121" s="683"/>
      <c r="FK121" s="683"/>
      <c r="FL121" s="683"/>
      <c r="FM121" s="683"/>
      <c r="FN121" s="683"/>
      <c r="FO121" s="683"/>
      <c r="FP121" s="683"/>
      <c r="FQ121" s="683"/>
      <c r="FR121" s="683"/>
      <c r="FS121" s="683"/>
      <c r="FT121" s="683"/>
      <c r="FU121" s="683"/>
      <c r="FV121" s="683"/>
      <c r="FW121" s="683"/>
      <c r="FX121" s="683"/>
      <c r="FY121" s="683"/>
      <c r="FZ121" s="683"/>
      <c r="GA121" s="683"/>
      <c r="GB121" s="683"/>
      <c r="GC121" s="683"/>
      <c r="GD121" s="683"/>
      <c r="GE121" s="683"/>
      <c r="GF121" s="683"/>
      <c r="GG121" s="683"/>
      <c r="GH121" s="683"/>
      <c r="GI121" s="683"/>
      <c r="GJ121" s="683"/>
      <c r="GK121" s="683"/>
      <c r="GL121" s="683"/>
      <c r="GM121" s="683"/>
      <c r="GN121" s="683"/>
      <c r="GO121" s="683"/>
      <c r="GP121" s="683"/>
      <c r="GQ121" s="683"/>
      <c r="GR121" s="683"/>
      <c r="GS121" s="683"/>
      <c r="GT121" s="683"/>
      <c r="GU121" s="683"/>
      <c r="GV121" s="683"/>
      <c r="GW121" s="683"/>
      <c r="GX121" s="683"/>
      <c r="GY121" s="683"/>
      <c r="GZ121" s="683"/>
      <c r="HA121" s="683"/>
      <c r="HB121" s="683"/>
      <c r="HC121" s="683"/>
      <c r="HD121" s="683"/>
      <c r="HE121" s="683"/>
      <c r="HF121" s="683"/>
      <c r="HG121" s="683"/>
      <c r="HH121" s="683"/>
      <c r="HI121" s="683"/>
      <c r="HJ121" s="683"/>
      <c r="HK121" s="683"/>
      <c r="HL121" s="683"/>
      <c r="HM121" s="683"/>
      <c r="HN121" s="683"/>
      <c r="HO121" s="683"/>
      <c r="HP121" s="683"/>
      <c r="HQ121" s="683"/>
      <c r="HR121" s="683"/>
      <c r="HS121" s="683"/>
      <c r="HT121" s="683"/>
      <c r="HU121" s="683"/>
      <c r="HV121" s="683"/>
      <c r="HW121" s="683"/>
      <c r="HX121" s="683"/>
      <c r="HY121" s="683"/>
      <c r="HZ121" s="683"/>
      <c r="IA121" s="683"/>
      <c r="IB121" s="683"/>
      <c r="IC121" s="683"/>
      <c r="ID121" s="683"/>
      <c r="IE121" s="683"/>
      <c r="IF121" s="683"/>
      <c r="IG121" s="683"/>
      <c r="IH121" s="683"/>
      <c r="II121" s="683"/>
      <c r="IJ121" s="683"/>
      <c r="IK121" s="683"/>
      <c r="IL121" s="683"/>
      <c r="IM121" s="683"/>
      <c r="IN121" s="683"/>
      <c r="IO121" s="683"/>
      <c r="IP121" s="683"/>
      <c r="IQ121" s="683"/>
      <c r="IR121" s="683"/>
      <c r="IS121" s="683"/>
      <c r="IT121" s="692"/>
      <c r="IU121" s="695"/>
    </row>
    <row r="122" spans="1:255" ht="22.5" x14ac:dyDescent="0.25">
      <c r="A122" s="165" t="s">
        <v>334</v>
      </c>
      <c r="B122" s="71" t="str">
        <f>'Org ab 10 TEW'!C123</f>
        <v>Räumliche Planung und Entwicklung</v>
      </c>
      <c r="C122" s="71" t="str">
        <f>'Org ab 10 TEW'!D123</f>
        <v>Bauleitplanung</v>
      </c>
      <c r="D122" s="669"/>
      <c r="E122" s="682"/>
      <c r="F122" s="684"/>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684"/>
      <c r="AK122" s="684"/>
      <c r="AL122" s="684"/>
      <c r="AM122" s="684"/>
      <c r="AN122" s="684"/>
      <c r="AO122" s="684"/>
      <c r="AP122" s="684"/>
      <c r="AQ122" s="684"/>
      <c r="AR122" s="684"/>
      <c r="AS122" s="684"/>
      <c r="AT122" s="684"/>
      <c r="AU122" s="684"/>
      <c r="AV122" s="684"/>
      <c r="AW122" s="684"/>
      <c r="AX122" s="684"/>
      <c r="AY122" s="684"/>
      <c r="AZ122" s="684"/>
      <c r="BA122" s="684"/>
      <c r="BB122" s="684"/>
      <c r="BC122" s="684"/>
      <c r="BD122" s="684"/>
      <c r="BE122" s="684"/>
      <c r="BF122" s="684"/>
      <c r="BG122" s="684"/>
      <c r="BH122" s="684"/>
      <c r="BI122" s="684"/>
      <c r="BJ122" s="684"/>
      <c r="BK122" s="684"/>
      <c r="BL122" s="684"/>
      <c r="BM122" s="684"/>
      <c r="BN122" s="684"/>
      <c r="BO122" s="684"/>
      <c r="BP122" s="684"/>
      <c r="BQ122" s="684"/>
      <c r="BR122" s="684"/>
      <c r="BS122" s="684"/>
      <c r="BT122" s="684"/>
      <c r="BU122" s="684"/>
      <c r="BV122" s="684"/>
      <c r="BW122" s="684"/>
      <c r="BX122" s="684"/>
      <c r="BY122" s="684"/>
      <c r="BZ122" s="684"/>
      <c r="CA122" s="684"/>
      <c r="CB122" s="684"/>
      <c r="CC122" s="684"/>
      <c r="CD122" s="684"/>
      <c r="CE122" s="684"/>
      <c r="CF122" s="684"/>
      <c r="CG122" s="684"/>
      <c r="CH122" s="684"/>
      <c r="CI122" s="684"/>
      <c r="CJ122" s="684"/>
      <c r="CK122" s="684"/>
      <c r="CL122" s="684"/>
      <c r="CM122" s="684"/>
      <c r="CN122" s="684"/>
      <c r="CO122" s="684"/>
      <c r="CP122" s="684"/>
      <c r="CQ122" s="684"/>
      <c r="CR122" s="684"/>
      <c r="CS122" s="684"/>
      <c r="CT122" s="684"/>
      <c r="CU122" s="684"/>
      <c r="CV122" s="684"/>
      <c r="CW122" s="684"/>
      <c r="CX122" s="684"/>
      <c r="CY122" s="684"/>
      <c r="CZ122" s="684"/>
      <c r="DA122" s="684"/>
      <c r="DB122" s="684"/>
      <c r="DC122" s="684"/>
      <c r="DD122" s="684"/>
      <c r="DE122" s="684"/>
      <c r="DF122" s="684"/>
      <c r="DG122" s="684"/>
      <c r="DH122" s="684"/>
      <c r="DI122" s="684"/>
      <c r="DJ122" s="684"/>
      <c r="DK122" s="684"/>
      <c r="DL122" s="684"/>
      <c r="DM122" s="684"/>
      <c r="DN122" s="684"/>
      <c r="DO122" s="684"/>
      <c r="DP122" s="684"/>
      <c r="DQ122" s="684"/>
      <c r="DR122" s="684"/>
      <c r="DS122" s="684"/>
      <c r="DT122" s="684"/>
      <c r="DU122" s="684"/>
      <c r="DV122" s="684"/>
      <c r="DW122" s="684"/>
      <c r="DX122" s="684"/>
      <c r="DY122" s="684"/>
      <c r="DZ122" s="684"/>
      <c r="EA122" s="684"/>
      <c r="EB122" s="684"/>
      <c r="EC122" s="684"/>
      <c r="ED122" s="684"/>
      <c r="EE122" s="684"/>
      <c r="EF122" s="684"/>
      <c r="EG122" s="684"/>
      <c r="EH122" s="684"/>
      <c r="EI122" s="684"/>
      <c r="EJ122" s="684"/>
      <c r="EK122" s="684"/>
      <c r="EL122" s="684"/>
      <c r="EM122" s="684"/>
      <c r="EN122" s="684"/>
      <c r="EO122" s="684"/>
      <c r="EP122" s="684"/>
      <c r="EQ122" s="684"/>
      <c r="ER122" s="684"/>
      <c r="ES122" s="684"/>
      <c r="ET122" s="684"/>
      <c r="EU122" s="684"/>
      <c r="EV122" s="684"/>
      <c r="EW122" s="684"/>
      <c r="EX122" s="684"/>
      <c r="EY122" s="684"/>
      <c r="EZ122" s="684"/>
      <c r="FA122" s="684"/>
      <c r="FB122" s="684"/>
      <c r="FC122" s="684"/>
      <c r="FD122" s="684"/>
      <c r="FE122" s="684"/>
      <c r="FF122" s="684"/>
      <c r="FG122" s="684"/>
      <c r="FH122" s="684"/>
      <c r="FI122" s="684"/>
      <c r="FJ122" s="684"/>
      <c r="FK122" s="684"/>
      <c r="FL122" s="684"/>
      <c r="FM122" s="684"/>
      <c r="FN122" s="684"/>
      <c r="FO122" s="684"/>
      <c r="FP122" s="684"/>
      <c r="FQ122" s="684"/>
      <c r="FR122" s="684"/>
      <c r="FS122" s="684"/>
      <c r="FT122" s="684"/>
      <c r="FU122" s="684"/>
      <c r="FV122" s="684"/>
      <c r="FW122" s="684"/>
      <c r="FX122" s="684"/>
      <c r="FY122" s="684"/>
      <c r="FZ122" s="684"/>
      <c r="GA122" s="684"/>
      <c r="GB122" s="684"/>
      <c r="GC122" s="684"/>
      <c r="GD122" s="684"/>
      <c r="GE122" s="684"/>
      <c r="GF122" s="684"/>
      <c r="GG122" s="684"/>
      <c r="GH122" s="684"/>
      <c r="GI122" s="684"/>
      <c r="GJ122" s="684"/>
      <c r="GK122" s="684"/>
      <c r="GL122" s="684"/>
      <c r="GM122" s="684"/>
      <c r="GN122" s="684"/>
      <c r="GO122" s="684"/>
      <c r="GP122" s="684"/>
      <c r="GQ122" s="684"/>
      <c r="GR122" s="684"/>
      <c r="GS122" s="684"/>
      <c r="GT122" s="684"/>
      <c r="GU122" s="684"/>
      <c r="GV122" s="684"/>
      <c r="GW122" s="684"/>
      <c r="GX122" s="684"/>
      <c r="GY122" s="684"/>
      <c r="GZ122" s="684"/>
      <c r="HA122" s="684"/>
      <c r="HB122" s="684"/>
      <c r="HC122" s="684"/>
      <c r="HD122" s="684"/>
      <c r="HE122" s="684"/>
      <c r="HF122" s="684"/>
      <c r="HG122" s="684"/>
      <c r="HH122" s="684"/>
      <c r="HI122" s="684"/>
      <c r="HJ122" s="684"/>
      <c r="HK122" s="684"/>
      <c r="HL122" s="684"/>
      <c r="HM122" s="684"/>
      <c r="HN122" s="684"/>
      <c r="HO122" s="684"/>
      <c r="HP122" s="684"/>
      <c r="HQ122" s="684"/>
      <c r="HR122" s="684"/>
      <c r="HS122" s="684"/>
      <c r="HT122" s="684"/>
      <c r="HU122" s="684"/>
      <c r="HV122" s="684"/>
      <c r="HW122" s="684"/>
      <c r="HX122" s="684"/>
      <c r="HY122" s="684"/>
      <c r="HZ122" s="684"/>
      <c r="IA122" s="684"/>
      <c r="IB122" s="684"/>
      <c r="IC122" s="684"/>
      <c r="ID122" s="684"/>
      <c r="IE122" s="684"/>
      <c r="IF122" s="684"/>
      <c r="IG122" s="684"/>
      <c r="IH122" s="684"/>
      <c r="II122" s="684"/>
      <c r="IJ122" s="684"/>
      <c r="IK122" s="684"/>
      <c r="IL122" s="684"/>
      <c r="IM122" s="684"/>
      <c r="IN122" s="684"/>
      <c r="IO122" s="684"/>
      <c r="IP122" s="684"/>
      <c r="IQ122" s="684"/>
      <c r="IR122" s="684"/>
      <c r="IS122" s="684"/>
      <c r="IT122" s="693"/>
      <c r="IU122" s="695"/>
    </row>
    <row r="123" spans="1:255" ht="33.75" x14ac:dyDescent="0.25">
      <c r="A123" s="167" t="s">
        <v>335</v>
      </c>
      <c r="B123" s="71" t="str">
        <f>'Org ab 10 TEW'!C124</f>
        <v>Räumliche Planung und Entwicklung</v>
      </c>
      <c r="C123" s="71" t="str">
        <f>'Org ab 10 TEW'!D124</f>
        <v>Städtebauliche Sanierungsmaßnahmen und Stadtgestaltung</v>
      </c>
      <c r="D123" s="669"/>
      <c r="E123" s="682"/>
      <c r="F123" s="684"/>
      <c r="G123" s="684"/>
      <c r="H123" s="684"/>
      <c r="I123" s="684"/>
      <c r="J123" s="684"/>
      <c r="K123" s="684"/>
      <c r="L123" s="684"/>
      <c r="M123" s="684"/>
      <c r="N123" s="684"/>
      <c r="O123" s="684"/>
      <c r="P123" s="684"/>
      <c r="Q123" s="684"/>
      <c r="R123" s="684"/>
      <c r="S123" s="684"/>
      <c r="T123" s="684"/>
      <c r="U123" s="684"/>
      <c r="V123" s="684"/>
      <c r="W123" s="684"/>
      <c r="X123" s="684"/>
      <c r="Y123" s="684"/>
      <c r="Z123" s="684"/>
      <c r="AA123" s="684"/>
      <c r="AB123" s="684"/>
      <c r="AC123" s="684"/>
      <c r="AD123" s="684"/>
      <c r="AE123" s="684"/>
      <c r="AF123" s="684"/>
      <c r="AG123" s="684"/>
      <c r="AH123" s="684"/>
      <c r="AI123" s="684"/>
      <c r="AJ123" s="684"/>
      <c r="AK123" s="684"/>
      <c r="AL123" s="684"/>
      <c r="AM123" s="684"/>
      <c r="AN123" s="684"/>
      <c r="AO123" s="684"/>
      <c r="AP123" s="684"/>
      <c r="AQ123" s="684"/>
      <c r="AR123" s="684"/>
      <c r="AS123" s="684"/>
      <c r="AT123" s="684"/>
      <c r="AU123" s="684"/>
      <c r="AV123" s="684"/>
      <c r="AW123" s="684"/>
      <c r="AX123" s="684"/>
      <c r="AY123" s="684"/>
      <c r="AZ123" s="684"/>
      <c r="BA123" s="684"/>
      <c r="BB123" s="684"/>
      <c r="BC123" s="684"/>
      <c r="BD123" s="684"/>
      <c r="BE123" s="684"/>
      <c r="BF123" s="684"/>
      <c r="BG123" s="684"/>
      <c r="BH123" s="684"/>
      <c r="BI123" s="684"/>
      <c r="BJ123" s="684"/>
      <c r="BK123" s="684"/>
      <c r="BL123" s="684"/>
      <c r="BM123" s="684"/>
      <c r="BN123" s="684"/>
      <c r="BO123" s="684"/>
      <c r="BP123" s="684"/>
      <c r="BQ123" s="684"/>
      <c r="BR123" s="684"/>
      <c r="BS123" s="684"/>
      <c r="BT123" s="684"/>
      <c r="BU123" s="684"/>
      <c r="BV123" s="684"/>
      <c r="BW123" s="684"/>
      <c r="BX123" s="684"/>
      <c r="BY123" s="684"/>
      <c r="BZ123" s="684"/>
      <c r="CA123" s="684"/>
      <c r="CB123" s="684"/>
      <c r="CC123" s="684"/>
      <c r="CD123" s="684"/>
      <c r="CE123" s="684"/>
      <c r="CF123" s="684"/>
      <c r="CG123" s="684"/>
      <c r="CH123" s="684"/>
      <c r="CI123" s="684"/>
      <c r="CJ123" s="684"/>
      <c r="CK123" s="684"/>
      <c r="CL123" s="684"/>
      <c r="CM123" s="684"/>
      <c r="CN123" s="684"/>
      <c r="CO123" s="684"/>
      <c r="CP123" s="684"/>
      <c r="CQ123" s="684"/>
      <c r="CR123" s="684"/>
      <c r="CS123" s="684"/>
      <c r="CT123" s="684"/>
      <c r="CU123" s="684"/>
      <c r="CV123" s="684"/>
      <c r="CW123" s="684"/>
      <c r="CX123" s="684"/>
      <c r="CY123" s="684"/>
      <c r="CZ123" s="684"/>
      <c r="DA123" s="684"/>
      <c r="DB123" s="684"/>
      <c r="DC123" s="684"/>
      <c r="DD123" s="684"/>
      <c r="DE123" s="684"/>
      <c r="DF123" s="684"/>
      <c r="DG123" s="684"/>
      <c r="DH123" s="684"/>
      <c r="DI123" s="684"/>
      <c r="DJ123" s="684"/>
      <c r="DK123" s="684"/>
      <c r="DL123" s="684"/>
      <c r="DM123" s="684"/>
      <c r="DN123" s="684"/>
      <c r="DO123" s="684"/>
      <c r="DP123" s="684"/>
      <c r="DQ123" s="684"/>
      <c r="DR123" s="684"/>
      <c r="DS123" s="684"/>
      <c r="DT123" s="684"/>
      <c r="DU123" s="684"/>
      <c r="DV123" s="684"/>
      <c r="DW123" s="684"/>
      <c r="DX123" s="684"/>
      <c r="DY123" s="684"/>
      <c r="DZ123" s="684"/>
      <c r="EA123" s="684"/>
      <c r="EB123" s="684"/>
      <c r="EC123" s="684"/>
      <c r="ED123" s="684"/>
      <c r="EE123" s="684"/>
      <c r="EF123" s="684"/>
      <c r="EG123" s="684"/>
      <c r="EH123" s="684"/>
      <c r="EI123" s="684"/>
      <c r="EJ123" s="684"/>
      <c r="EK123" s="684"/>
      <c r="EL123" s="684"/>
      <c r="EM123" s="684"/>
      <c r="EN123" s="684"/>
      <c r="EO123" s="684"/>
      <c r="EP123" s="684"/>
      <c r="EQ123" s="684"/>
      <c r="ER123" s="684"/>
      <c r="ES123" s="684"/>
      <c r="ET123" s="684"/>
      <c r="EU123" s="684"/>
      <c r="EV123" s="684"/>
      <c r="EW123" s="684"/>
      <c r="EX123" s="684"/>
      <c r="EY123" s="684"/>
      <c r="EZ123" s="684"/>
      <c r="FA123" s="684"/>
      <c r="FB123" s="684"/>
      <c r="FC123" s="684"/>
      <c r="FD123" s="684"/>
      <c r="FE123" s="684"/>
      <c r="FF123" s="684"/>
      <c r="FG123" s="684"/>
      <c r="FH123" s="684"/>
      <c r="FI123" s="684"/>
      <c r="FJ123" s="684"/>
      <c r="FK123" s="684"/>
      <c r="FL123" s="684"/>
      <c r="FM123" s="684"/>
      <c r="FN123" s="684"/>
      <c r="FO123" s="684"/>
      <c r="FP123" s="684"/>
      <c r="FQ123" s="684"/>
      <c r="FR123" s="684"/>
      <c r="FS123" s="684"/>
      <c r="FT123" s="684"/>
      <c r="FU123" s="684"/>
      <c r="FV123" s="684"/>
      <c r="FW123" s="684"/>
      <c r="FX123" s="684"/>
      <c r="FY123" s="684"/>
      <c r="FZ123" s="684"/>
      <c r="GA123" s="684"/>
      <c r="GB123" s="684"/>
      <c r="GC123" s="684"/>
      <c r="GD123" s="684"/>
      <c r="GE123" s="684"/>
      <c r="GF123" s="684"/>
      <c r="GG123" s="684"/>
      <c r="GH123" s="684"/>
      <c r="GI123" s="684"/>
      <c r="GJ123" s="684"/>
      <c r="GK123" s="684"/>
      <c r="GL123" s="684"/>
      <c r="GM123" s="684"/>
      <c r="GN123" s="684"/>
      <c r="GO123" s="684"/>
      <c r="GP123" s="684"/>
      <c r="GQ123" s="684"/>
      <c r="GR123" s="684"/>
      <c r="GS123" s="684"/>
      <c r="GT123" s="684"/>
      <c r="GU123" s="684"/>
      <c r="GV123" s="684"/>
      <c r="GW123" s="684"/>
      <c r="GX123" s="684"/>
      <c r="GY123" s="684"/>
      <c r="GZ123" s="684"/>
      <c r="HA123" s="684"/>
      <c r="HB123" s="684"/>
      <c r="HC123" s="684"/>
      <c r="HD123" s="684"/>
      <c r="HE123" s="684"/>
      <c r="HF123" s="684"/>
      <c r="HG123" s="684"/>
      <c r="HH123" s="684"/>
      <c r="HI123" s="684"/>
      <c r="HJ123" s="684"/>
      <c r="HK123" s="684"/>
      <c r="HL123" s="684"/>
      <c r="HM123" s="684"/>
      <c r="HN123" s="684"/>
      <c r="HO123" s="684"/>
      <c r="HP123" s="684"/>
      <c r="HQ123" s="684"/>
      <c r="HR123" s="684"/>
      <c r="HS123" s="684"/>
      <c r="HT123" s="684"/>
      <c r="HU123" s="684"/>
      <c r="HV123" s="684"/>
      <c r="HW123" s="684"/>
      <c r="HX123" s="684"/>
      <c r="HY123" s="684"/>
      <c r="HZ123" s="684"/>
      <c r="IA123" s="684"/>
      <c r="IB123" s="684"/>
      <c r="IC123" s="684"/>
      <c r="ID123" s="684"/>
      <c r="IE123" s="684"/>
      <c r="IF123" s="684"/>
      <c r="IG123" s="684"/>
      <c r="IH123" s="684"/>
      <c r="II123" s="684"/>
      <c r="IJ123" s="684"/>
      <c r="IK123" s="684"/>
      <c r="IL123" s="684"/>
      <c r="IM123" s="684"/>
      <c r="IN123" s="684"/>
      <c r="IO123" s="684"/>
      <c r="IP123" s="684"/>
      <c r="IQ123" s="684"/>
      <c r="IR123" s="684"/>
      <c r="IS123" s="684"/>
      <c r="IT123" s="693"/>
      <c r="IU123" s="695"/>
    </row>
    <row r="124" spans="1:255" ht="22.5" x14ac:dyDescent="0.25">
      <c r="A124" s="167" t="s">
        <v>336</v>
      </c>
      <c r="B124" s="71" t="str">
        <f>'Org ab 10 TEW'!C125</f>
        <v>Räumliche Planung und Entwicklung</v>
      </c>
      <c r="C124" s="71" t="str">
        <f>'Org ab 10 TEW'!D125</f>
        <v xml:space="preserve">Beteiligung und Anhörung bei Bauanträgen </v>
      </c>
      <c r="D124" s="670"/>
      <c r="E124" s="681"/>
      <c r="F124" s="685"/>
      <c r="G124" s="685"/>
      <c r="H124" s="685"/>
      <c r="I124" s="685"/>
      <c r="J124" s="685"/>
      <c r="K124" s="685"/>
      <c r="L124" s="685"/>
      <c r="M124" s="685"/>
      <c r="N124" s="685"/>
      <c r="O124" s="685"/>
      <c r="P124" s="685"/>
      <c r="Q124" s="685"/>
      <c r="R124" s="685"/>
      <c r="S124" s="685"/>
      <c r="T124" s="685"/>
      <c r="U124" s="685"/>
      <c r="V124" s="685"/>
      <c r="W124" s="685"/>
      <c r="X124" s="685"/>
      <c r="Y124" s="685"/>
      <c r="Z124" s="685"/>
      <c r="AA124" s="685"/>
      <c r="AB124" s="685"/>
      <c r="AC124" s="685"/>
      <c r="AD124" s="685"/>
      <c r="AE124" s="685"/>
      <c r="AF124" s="685"/>
      <c r="AG124" s="685"/>
      <c r="AH124" s="685"/>
      <c r="AI124" s="685"/>
      <c r="AJ124" s="685"/>
      <c r="AK124" s="685"/>
      <c r="AL124" s="685"/>
      <c r="AM124" s="685"/>
      <c r="AN124" s="685"/>
      <c r="AO124" s="685"/>
      <c r="AP124" s="685"/>
      <c r="AQ124" s="685"/>
      <c r="AR124" s="685"/>
      <c r="AS124" s="685"/>
      <c r="AT124" s="685"/>
      <c r="AU124" s="685"/>
      <c r="AV124" s="685"/>
      <c r="AW124" s="685"/>
      <c r="AX124" s="685"/>
      <c r="AY124" s="685"/>
      <c r="AZ124" s="685"/>
      <c r="BA124" s="685"/>
      <c r="BB124" s="685"/>
      <c r="BC124" s="685"/>
      <c r="BD124" s="685"/>
      <c r="BE124" s="685"/>
      <c r="BF124" s="685"/>
      <c r="BG124" s="685"/>
      <c r="BH124" s="685"/>
      <c r="BI124" s="685"/>
      <c r="BJ124" s="685"/>
      <c r="BK124" s="685"/>
      <c r="BL124" s="685"/>
      <c r="BM124" s="685"/>
      <c r="BN124" s="685"/>
      <c r="BO124" s="685"/>
      <c r="BP124" s="685"/>
      <c r="BQ124" s="685"/>
      <c r="BR124" s="685"/>
      <c r="BS124" s="685"/>
      <c r="BT124" s="685"/>
      <c r="BU124" s="685"/>
      <c r="BV124" s="685"/>
      <c r="BW124" s="685"/>
      <c r="BX124" s="685"/>
      <c r="BY124" s="685"/>
      <c r="BZ124" s="685"/>
      <c r="CA124" s="685"/>
      <c r="CB124" s="685"/>
      <c r="CC124" s="685"/>
      <c r="CD124" s="685"/>
      <c r="CE124" s="685"/>
      <c r="CF124" s="685"/>
      <c r="CG124" s="685"/>
      <c r="CH124" s="685"/>
      <c r="CI124" s="685"/>
      <c r="CJ124" s="685"/>
      <c r="CK124" s="685"/>
      <c r="CL124" s="685"/>
      <c r="CM124" s="685"/>
      <c r="CN124" s="685"/>
      <c r="CO124" s="685"/>
      <c r="CP124" s="685"/>
      <c r="CQ124" s="685"/>
      <c r="CR124" s="685"/>
      <c r="CS124" s="685"/>
      <c r="CT124" s="685"/>
      <c r="CU124" s="685"/>
      <c r="CV124" s="685"/>
      <c r="CW124" s="685"/>
      <c r="CX124" s="685"/>
      <c r="CY124" s="685"/>
      <c r="CZ124" s="685"/>
      <c r="DA124" s="685"/>
      <c r="DB124" s="685"/>
      <c r="DC124" s="685"/>
      <c r="DD124" s="685"/>
      <c r="DE124" s="685"/>
      <c r="DF124" s="685"/>
      <c r="DG124" s="685"/>
      <c r="DH124" s="685"/>
      <c r="DI124" s="685"/>
      <c r="DJ124" s="685"/>
      <c r="DK124" s="685"/>
      <c r="DL124" s="685"/>
      <c r="DM124" s="685"/>
      <c r="DN124" s="685"/>
      <c r="DO124" s="685"/>
      <c r="DP124" s="685"/>
      <c r="DQ124" s="685"/>
      <c r="DR124" s="685"/>
      <c r="DS124" s="685"/>
      <c r="DT124" s="685"/>
      <c r="DU124" s="685"/>
      <c r="DV124" s="685"/>
      <c r="DW124" s="685"/>
      <c r="DX124" s="685"/>
      <c r="DY124" s="685"/>
      <c r="DZ124" s="685"/>
      <c r="EA124" s="685"/>
      <c r="EB124" s="685"/>
      <c r="EC124" s="685"/>
      <c r="ED124" s="685"/>
      <c r="EE124" s="685"/>
      <c r="EF124" s="685"/>
      <c r="EG124" s="685"/>
      <c r="EH124" s="685"/>
      <c r="EI124" s="685"/>
      <c r="EJ124" s="685"/>
      <c r="EK124" s="685"/>
      <c r="EL124" s="685"/>
      <c r="EM124" s="685"/>
      <c r="EN124" s="685"/>
      <c r="EO124" s="685"/>
      <c r="EP124" s="685"/>
      <c r="EQ124" s="685"/>
      <c r="ER124" s="685"/>
      <c r="ES124" s="685"/>
      <c r="ET124" s="685"/>
      <c r="EU124" s="685"/>
      <c r="EV124" s="685"/>
      <c r="EW124" s="685"/>
      <c r="EX124" s="685"/>
      <c r="EY124" s="685"/>
      <c r="EZ124" s="685"/>
      <c r="FA124" s="685"/>
      <c r="FB124" s="685"/>
      <c r="FC124" s="685"/>
      <c r="FD124" s="685"/>
      <c r="FE124" s="685"/>
      <c r="FF124" s="685"/>
      <c r="FG124" s="685"/>
      <c r="FH124" s="685"/>
      <c r="FI124" s="685"/>
      <c r="FJ124" s="685"/>
      <c r="FK124" s="685"/>
      <c r="FL124" s="685"/>
      <c r="FM124" s="685"/>
      <c r="FN124" s="685"/>
      <c r="FO124" s="685"/>
      <c r="FP124" s="685"/>
      <c r="FQ124" s="685"/>
      <c r="FR124" s="685"/>
      <c r="FS124" s="685"/>
      <c r="FT124" s="685"/>
      <c r="FU124" s="685"/>
      <c r="FV124" s="685"/>
      <c r="FW124" s="685"/>
      <c r="FX124" s="685"/>
      <c r="FY124" s="685"/>
      <c r="FZ124" s="685"/>
      <c r="GA124" s="685"/>
      <c r="GB124" s="685"/>
      <c r="GC124" s="685"/>
      <c r="GD124" s="685"/>
      <c r="GE124" s="685"/>
      <c r="GF124" s="685"/>
      <c r="GG124" s="685"/>
      <c r="GH124" s="685"/>
      <c r="GI124" s="685"/>
      <c r="GJ124" s="685"/>
      <c r="GK124" s="685"/>
      <c r="GL124" s="685"/>
      <c r="GM124" s="685"/>
      <c r="GN124" s="685"/>
      <c r="GO124" s="685"/>
      <c r="GP124" s="685"/>
      <c r="GQ124" s="685"/>
      <c r="GR124" s="685"/>
      <c r="GS124" s="685"/>
      <c r="GT124" s="685"/>
      <c r="GU124" s="685"/>
      <c r="GV124" s="685"/>
      <c r="GW124" s="685"/>
      <c r="GX124" s="685"/>
      <c r="GY124" s="685"/>
      <c r="GZ124" s="685"/>
      <c r="HA124" s="685"/>
      <c r="HB124" s="685"/>
      <c r="HC124" s="685"/>
      <c r="HD124" s="685"/>
      <c r="HE124" s="685"/>
      <c r="HF124" s="685"/>
      <c r="HG124" s="685"/>
      <c r="HH124" s="685"/>
      <c r="HI124" s="685"/>
      <c r="HJ124" s="685"/>
      <c r="HK124" s="685"/>
      <c r="HL124" s="685"/>
      <c r="HM124" s="685"/>
      <c r="HN124" s="685"/>
      <c r="HO124" s="685"/>
      <c r="HP124" s="685"/>
      <c r="HQ124" s="685"/>
      <c r="HR124" s="685"/>
      <c r="HS124" s="685"/>
      <c r="HT124" s="685"/>
      <c r="HU124" s="685"/>
      <c r="HV124" s="685"/>
      <c r="HW124" s="685"/>
      <c r="HX124" s="685"/>
      <c r="HY124" s="685"/>
      <c r="HZ124" s="685"/>
      <c r="IA124" s="685"/>
      <c r="IB124" s="685"/>
      <c r="IC124" s="685"/>
      <c r="ID124" s="685"/>
      <c r="IE124" s="685"/>
      <c r="IF124" s="685"/>
      <c r="IG124" s="685"/>
      <c r="IH124" s="685"/>
      <c r="II124" s="685"/>
      <c r="IJ124" s="685"/>
      <c r="IK124" s="685"/>
      <c r="IL124" s="685"/>
      <c r="IM124" s="685"/>
      <c r="IN124" s="685"/>
      <c r="IO124" s="685"/>
      <c r="IP124" s="685"/>
      <c r="IQ124" s="685"/>
      <c r="IR124" s="685"/>
      <c r="IS124" s="685"/>
      <c r="IT124" s="694"/>
      <c r="IU124" s="695"/>
    </row>
    <row r="125" spans="1:255" ht="22.5" x14ac:dyDescent="0.25">
      <c r="A125" s="167" t="s">
        <v>337</v>
      </c>
      <c r="B125" s="71" t="str">
        <f>'Org ab 10 TEW'!C126</f>
        <v>Räumliche Planung und Entwicklung</v>
      </c>
      <c r="C125" s="71" t="str">
        <f>'Org ab 10 TEW'!D126</f>
        <v xml:space="preserve">Breitbandausbau </v>
      </c>
      <c r="D125" s="71" t="str">
        <f>'Org ab 10 TEW'!E126</f>
        <v>0,10 VZÄ Festwert</v>
      </c>
      <c r="E125" s="395">
        <f t="shared" ref="E125" si="15">SUM(F125:IU125)</f>
        <v>0</v>
      </c>
      <c r="F125" s="402"/>
      <c r="G125" s="402"/>
      <c r="H125" s="402"/>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402"/>
      <c r="AE125" s="402"/>
      <c r="AF125" s="402"/>
      <c r="AG125" s="402"/>
      <c r="AH125" s="402"/>
      <c r="AI125" s="402"/>
      <c r="AJ125" s="402"/>
      <c r="AK125" s="402"/>
      <c r="AL125" s="402"/>
      <c r="AM125" s="402"/>
      <c r="AN125" s="402"/>
      <c r="AO125" s="402"/>
      <c r="AP125" s="402"/>
      <c r="AQ125" s="402"/>
      <c r="AR125" s="402"/>
      <c r="AS125" s="402"/>
      <c r="AT125" s="402"/>
      <c r="AU125" s="402"/>
      <c r="AV125" s="402"/>
      <c r="AW125" s="402"/>
      <c r="AX125" s="402"/>
      <c r="AY125" s="402"/>
      <c r="AZ125" s="402"/>
      <c r="BA125" s="402"/>
      <c r="BB125" s="402"/>
      <c r="BC125" s="402"/>
      <c r="BD125" s="402"/>
      <c r="BE125" s="402"/>
      <c r="BF125" s="402"/>
      <c r="BG125" s="402"/>
      <c r="BH125" s="402"/>
      <c r="BI125" s="402"/>
      <c r="BJ125" s="402"/>
      <c r="BK125" s="402"/>
      <c r="BL125" s="402"/>
      <c r="BM125" s="402"/>
      <c r="BN125" s="402"/>
      <c r="BO125" s="402"/>
      <c r="BP125" s="402"/>
      <c r="BQ125" s="402"/>
      <c r="BR125" s="402"/>
      <c r="BS125" s="402"/>
      <c r="BT125" s="402"/>
      <c r="BU125" s="402"/>
      <c r="BV125" s="402"/>
      <c r="BW125" s="402"/>
      <c r="BX125" s="402"/>
      <c r="BY125" s="402"/>
      <c r="BZ125" s="402"/>
      <c r="CA125" s="402"/>
      <c r="CB125" s="402"/>
      <c r="CC125" s="402"/>
      <c r="CD125" s="402"/>
      <c r="CE125" s="402"/>
      <c r="CF125" s="402"/>
      <c r="CG125" s="402"/>
      <c r="CH125" s="402"/>
      <c r="CI125" s="402"/>
      <c r="CJ125" s="402"/>
      <c r="CK125" s="402"/>
      <c r="CL125" s="402"/>
      <c r="CM125" s="402"/>
      <c r="CN125" s="402"/>
      <c r="CO125" s="402"/>
      <c r="CP125" s="402"/>
      <c r="CQ125" s="402"/>
      <c r="CR125" s="402"/>
      <c r="CS125" s="402"/>
      <c r="CT125" s="402"/>
      <c r="CU125" s="402"/>
      <c r="CV125" s="402"/>
      <c r="CW125" s="402"/>
      <c r="CX125" s="402"/>
      <c r="CY125" s="402"/>
      <c r="CZ125" s="402"/>
      <c r="DA125" s="402"/>
      <c r="DB125" s="402"/>
      <c r="DC125" s="402"/>
      <c r="DD125" s="402"/>
      <c r="DE125" s="402"/>
      <c r="DF125" s="402"/>
      <c r="DG125" s="402"/>
      <c r="DH125" s="402"/>
      <c r="DI125" s="402"/>
      <c r="DJ125" s="402"/>
      <c r="DK125" s="402"/>
      <c r="DL125" s="402"/>
      <c r="DM125" s="402"/>
      <c r="DN125" s="402"/>
      <c r="DO125" s="402"/>
      <c r="DP125" s="402"/>
      <c r="DQ125" s="402"/>
      <c r="DR125" s="402"/>
      <c r="DS125" s="402"/>
      <c r="DT125" s="402"/>
      <c r="DU125" s="402"/>
      <c r="DV125" s="402"/>
      <c r="DW125" s="402"/>
      <c r="DX125" s="402"/>
      <c r="DY125" s="402"/>
      <c r="DZ125" s="402"/>
      <c r="EA125" s="402"/>
      <c r="EB125" s="402"/>
      <c r="EC125" s="402"/>
      <c r="ED125" s="402"/>
      <c r="EE125" s="402"/>
      <c r="EF125" s="402"/>
      <c r="EG125" s="402"/>
      <c r="EH125" s="402"/>
      <c r="EI125" s="402"/>
      <c r="EJ125" s="402"/>
      <c r="EK125" s="402"/>
      <c r="EL125" s="402"/>
      <c r="EM125" s="402"/>
      <c r="EN125" s="402"/>
      <c r="EO125" s="402"/>
      <c r="EP125" s="402"/>
      <c r="EQ125" s="402"/>
      <c r="ER125" s="402"/>
      <c r="ES125" s="402"/>
      <c r="ET125" s="402"/>
      <c r="EU125" s="402"/>
      <c r="EV125" s="402"/>
      <c r="EW125" s="402"/>
      <c r="EX125" s="402"/>
      <c r="EY125" s="402"/>
      <c r="EZ125" s="402"/>
      <c r="FA125" s="402"/>
      <c r="FB125" s="402"/>
      <c r="FC125" s="402"/>
      <c r="FD125" s="402"/>
      <c r="FE125" s="402"/>
      <c r="FF125" s="402"/>
      <c r="FG125" s="402"/>
      <c r="FH125" s="402"/>
      <c r="FI125" s="402"/>
      <c r="FJ125" s="402"/>
      <c r="FK125" s="402"/>
      <c r="FL125" s="402"/>
      <c r="FM125" s="402"/>
      <c r="FN125" s="402"/>
      <c r="FO125" s="402"/>
      <c r="FP125" s="402"/>
      <c r="FQ125" s="402"/>
      <c r="FR125" s="402"/>
      <c r="FS125" s="402"/>
      <c r="FT125" s="402"/>
      <c r="FU125" s="402"/>
      <c r="FV125" s="402"/>
      <c r="FW125" s="402"/>
      <c r="FX125" s="402"/>
      <c r="FY125" s="402"/>
      <c r="FZ125" s="402"/>
      <c r="GA125" s="402"/>
      <c r="GB125" s="402"/>
      <c r="GC125" s="402"/>
      <c r="GD125" s="402"/>
      <c r="GE125" s="402"/>
      <c r="GF125" s="402"/>
      <c r="GG125" s="402"/>
      <c r="GH125" s="402"/>
      <c r="GI125" s="402"/>
      <c r="GJ125" s="402"/>
      <c r="GK125" s="402"/>
      <c r="GL125" s="402"/>
      <c r="GM125" s="402"/>
      <c r="GN125" s="402"/>
      <c r="GO125" s="402"/>
      <c r="GP125" s="402"/>
      <c r="GQ125" s="402"/>
      <c r="GR125" s="402"/>
      <c r="GS125" s="402"/>
      <c r="GT125" s="402"/>
      <c r="GU125" s="402"/>
      <c r="GV125" s="402"/>
      <c r="GW125" s="402"/>
      <c r="GX125" s="402"/>
      <c r="GY125" s="402"/>
      <c r="GZ125" s="402"/>
      <c r="HA125" s="402"/>
      <c r="HB125" s="402"/>
      <c r="HC125" s="402"/>
      <c r="HD125" s="402"/>
      <c r="HE125" s="402"/>
      <c r="HF125" s="402"/>
      <c r="HG125" s="402"/>
      <c r="HH125" s="402"/>
      <c r="HI125" s="402"/>
      <c r="HJ125" s="402"/>
      <c r="HK125" s="402"/>
      <c r="HL125" s="402"/>
      <c r="HM125" s="402"/>
      <c r="HN125" s="402"/>
      <c r="HO125" s="402"/>
      <c r="HP125" s="402"/>
      <c r="HQ125" s="402"/>
      <c r="HR125" s="402"/>
      <c r="HS125" s="402"/>
      <c r="HT125" s="402"/>
      <c r="HU125" s="402"/>
      <c r="HV125" s="402"/>
      <c r="HW125" s="402"/>
      <c r="HX125" s="402"/>
      <c r="HY125" s="402"/>
      <c r="HZ125" s="402"/>
      <c r="IA125" s="402"/>
      <c r="IB125" s="402"/>
      <c r="IC125" s="402"/>
      <c r="ID125" s="402"/>
      <c r="IE125" s="402"/>
      <c r="IF125" s="402"/>
      <c r="IG125" s="402"/>
      <c r="IH125" s="402"/>
      <c r="II125" s="402"/>
      <c r="IJ125" s="402"/>
      <c r="IK125" s="402"/>
      <c r="IL125" s="402"/>
      <c r="IM125" s="402"/>
      <c r="IN125" s="402"/>
      <c r="IO125" s="402"/>
      <c r="IP125" s="402"/>
      <c r="IQ125" s="402"/>
      <c r="IR125" s="402"/>
      <c r="IS125" s="402"/>
      <c r="IT125" s="445"/>
      <c r="IU125" s="402"/>
    </row>
    <row r="126" spans="1:255" ht="3" customHeight="1" x14ac:dyDescent="0.25">
      <c r="A126" s="93"/>
      <c r="B126" s="93"/>
      <c r="C126" s="93"/>
      <c r="D126" s="93"/>
      <c r="E126" s="406"/>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AM126" s="407"/>
      <c r="AN126" s="407"/>
      <c r="AO126" s="407"/>
      <c r="AP126" s="407"/>
      <c r="AQ126" s="407"/>
      <c r="AR126" s="407"/>
      <c r="AS126" s="407"/>
      <c r="AT126" s="407"/>
      <c r="AU126" s="407"/>
      <c r="AV126" s="407"/>
      <c r="AW126" s="407"/>
      <c r="AX126" s="407"/>
      <c r="AY126" s="407"/>
      <c r="AZ126" s="407"/>
      <c r="BA126" s="407"/>
      <c r="BB126" s="407"/>
      <c r="BC126" s="407"/>
      <c r="BD126" s="407"/>
      <c r="BE126" s="407"/>
      <c r="BF126" s="407"/>
      <c r="BG126" s="407"/>
      <c r="BH126" s="407"/>
      <c r="BI126" s="407"/>
      <c r="BJ126" s="407"/>
      <c r="BK126" s="407"/>
      <c r="BL126" s="407"/>
      <c r="BM126" s="407"/>
      <c r="BN126" s="407"/>
      <c r="BO126" s="407"/>
      <c r="BP126" s="407"/>
      <c r="BQ126" s="407"/>
      <c r="BR126" s="407"/>
      <c r="BS126" s="407"/>
      <c r="BT126" s="407"/>
      <c r="BU126" s="407"/>
      <c r="BV126" s="407"/>
      <c r="BW126" s="407"/>
      <c r="BX126" s="407"/>
      <c r="BY126" s="407"/>
      <c r="BZ126" s="407"/>
      <c r="CA126" s="407"/>
      <c r="CB126" s="407"/>
      <c r="CC126" s="407"/>
      <c r="CD126" s="407"/>
      <c r="CE126" s="407"/>
      <c r="CF126" s="407"/>
      <c r="CG126" s="407"/>
      <c r="CH126" s="407"/>
      <c r="CI126" s="407"/>
      <c r="CJ126" s="407"/>
      <c r="CK126" s="407"/>
      <c r="CL126" s="407"/>
      <c r="CM126" s="407"/>
      <c r="CN126" s="407"/>
      <c r="CO126" s="407"/>
      <c r="CP126" s="407"/>
      <c r="CQ126" s="407"/>
      <c r="CR126" s="407"/>
      <c r="CS126" s="407"/>
      <c r="CT126" s="407"/>
      <c r="CU126" s="407"/>
      <c r="CV126" s="407"/>
      <c r="CW126" s="407"/>
      <c r="CX126" s="407"/>
      <c r="CY126" s="407"/>
      <c r="CZ126" s="407"/>
      <c r="DA126" s="407"/>
      <c r="DB126" s="407"/>
      <c r="DC126" s="407"/>
      <c r="DD126" s="407"/>
      <c r="DE126" s="407"/>
      <c r="DF126" s="407"/>
      <c r="DG126" s="407"/>
      <c r="DH126" s="407"/>
      <c r="DI126" s="407"/>
      <c r="DJ126" s="407"/>
      <c r="DK126" s="407"/>
      <c r="DL126" s="407"/>
      <c r="DM126" s="407"/>
      <c r="DN126" s="407"/>
      <c r="DO126" s="407"/>
      <c r="DP126" s="407"/>
      <c r="DQ126" s="407"/>
      <c r="DR126" s="407"/>
      <c r="DS126" s="407"/>
      <c r="DT126" s="407"/>
      <c r="DU126" s="407"/>
      <c r="DV126" s="407"/>
      <c r="DW126" s="407"/>
      <c r="DX126" s="407"/>
      <c r="DY126" s="407"/>
      <c r="DZ126" s="407"/>
      <c r="EA126" s="407"/>
      <c r="EB126" s="407"/>
      <c r="EC126" s="407"/>
      <c r="ED126" s="407"/>
      <c r="EE126" s="407"/>
      <c r="EF126" s="407"/>
      <c r="EG126" s="407"/>
      <c r="EH126" s="407"/>
      <c r="EI126" s="407"/>
      <c r="EJ126" s="407"/>
      <c r="EK126" s="407"/>
      <c r="EL126" s="407"/>
      <c r="EM126" s="407"/>
      <c r="EN126" s="407"/>
      <c r="EO126" s="407"/>
      <c r="EP126" s="407"/>
      <c r="EQ126" s="407"/>
      <c r="ER126" s="407"/>
      <c r="ES126" s="407"/>
      <c r="ET126" s="407"/>
      <c r="EU126" s="407"/>
      <c r="EV126" s="407"/>
      <c r="EW126" s="407"/>
      <c r="EX126" s="407"/>
      <c r="EY126" s="407"/>
      <c r="EZ126" s="407"/>
      <c r="FA126" s="407"/>
      <c r="FB126" s="407"/>
      <c r="FC126" s="407"/>
      <c r="FD126" s="407"/>
      <c r="FE126" s="407"/>
      <c r="FF126" s="407"/>
      <c r="FG126" s="407"/>
      <c r="FH126" s="407"/>
      <c r="FI126" s="407"/>
      <c r="FJ126" s="407"/>
      <c r="FK126" s="407"/>
      <c r="FL126" s="407"/>
      <c r="FM126" s="407"/>
      <c r="FN126" s="407"/>
      <c r="FO126" s="407"/>
      <c r="FP126" s="407"/>
      <c r="FQ126" s="407"/>
      <c r="FR126" s="407"/>
      <c r="FS126" s="407"/>
      <c r="FT126" s="407"/>
      <c r="FU126" s="407"/>
      <c r="FV126" s="407"/>
      <c r="FW126" s="407"/>
      <c r="FX126" s="407"/>
      <c r="FY126" s="407"/>
      <c r="FZ126" s="407"/>
      <c r="GA126" s="407"/>
      <c r="GB126" s="407"/>
      <c r="GC126" s="407"/>
      <c r="GD126" s="407"/>
      <c r="GE126" s="407"/>
      <c r="GF126" s="407"/>
      <c r="GG126" s="407"/>
      <c r="GH126" s="407"/>
      <c r="GI126" s="407"/>
      <c r="GJ126" s="407"/>
      <c r="GK126" s="407"/>
      <c r="GL126" s="407"/>
      <c r="GM126" s="407"/>
      <c r="GN126" s="407"/>
      <c r="GO126" s="407"/>
      <c r="GP126" s="407"/>
      <c r="GQ126" s="407"/>
      <c r="GR126" s="407"/>
      <c r="GS126" s="407"/>
      <c r="GT126" s="407"/>
      <c r="GU126" s="407"/>
      <c r="GV126" s="407"/>
      <c r="GW126" s="407"/>
      <c r="GX126" s="407"/>
      <c r="GY126" s="407"/>
      <c r="GZ126" s="407"/>
      <c r="HA126" s="407"/>
      <c r="HB126" s="407"/>
      <c r="HC126" s="407"/>
      <c r="HD126" s="407"/>
      <c r="HE126" s="407"/>
      <c r="HF126" s="407"/>
      <c r="HG126" s="407"/>
      <c r="HH126" s="407"/>
      <c r="HI126" s="407"/>
      <c r="HJ126" s="407"/>
      <c r="HK126" s="407"/>
      <c r="HL126" s="407"/>
      <c r="HM126" s="407"/>
      <c r="HN126" s="407"/>
      <c r="HO126" s="407"/>
      <c r="HP126" s="407"/>
      <c r="HQ126" s="407"/>
      <c r="HR126" s="407"/>
      <c r="HS126" s="407"/>
      <c r="HT126" s="407"/>
      <c r="HU126" s="407"/>
      <c r="HV126" s="407"/>
      <c r="HW126" s="407"/>
      <c r="HX126" s="407"/>
      <c r="HY126" s="407"/>
      <c r="HZ126" s="407"/>
      <c r="IA126" s="407"/>
      <c r="IB126" s="407"/>
      <c r="IC126" s="407"/>
      <c r="ID126" s="407"/>
      <c r="IE126" s="407"/>
      <c r="IF126" s="407"/>
      <c r="IG126" s="407"/>
      <c r="IH126" s="407"/>
      <c r="II126" s="407"/>
      <c r="IJ126" s="407"/>
      <c r="IK126" s="407"/>
      <c r="IL126" s="407"/>
      <c r="IM126" s="407"/>
      <c r="IN126" s="407"/>
      <c r="IO126" s="407"/>
      <c r="IP126" s="407"/>
      <c r="IQ126" s="407"/>
      <c r="IR126" s="407"/>
      <c r="IS126" s="407"/>
      <c r="IT126" s="407"/>
      <c r="IU126" s="466"/>
    </row>
    <row r="127" spans="1:255" ht="33.75" x14ac:dyDescent="0.25">
      <c r="A127" s="473" t="s">
        <v>347</v>
      </c>
      <c r="B127" s="71" t="str">
        <f>'Org ab 10 TEW'!C128</f>
        <v>Untere Bauauf-sichtsbehörde</v>
      </c>
      <c r="C127" s="71" t="str">
        <f>'Org ab 10 TEW'!D128</f>
        <v>Prüfung und Bescheidung von Baugenehmigungs-verfahren</v>
      </c>
      <c r="D127" s="668" t="str">
        <f>'Org ab 10 TEW'!E128</f>
        <v>1,00 VZÄ je 40 Bauanträge</v>
      </c>
      <c r="E127" s="680">
        <f>SUM(F127:IU127)</f>
        <v>0</v>
      </c>
      <c r="F127" s="683"/>
      <c r="G127" s="683"/>
      <c r="H127" s="683"/>
      <c r="I127" s="683"/>
      <c r="J127" s="683"/>
      <c r="K127" s="683"/>
      <c r="L127" s="683"/>
      <c r="M127" s="683"/>
      <c r="N127" s="683"/>
      <c r="O127" s="683"/>
      <c r="P127" s="683"/>
      <c r="Q127" s="683"/>
      <c r="R127" s="683"/>
      <c r="S127" s="683"/>
      <c r="T127" s="683"/>
      <c r="U127" s="683"/>
      <c r="V127" s="683"/>
      <c r="W127" s="683"/>
      <c r="X127" s="683"/>
      <c r="Y127" s="683"/>
      <c r="Z127" s="683"/>
      <c r="AA127" s="683"/>
      <c r="AB127" s="683"/>
      <c r="AC127" s="683"/>
      <c r="AD127" s="683"/>
      <c r="AE127" s="683"/>
      <c r="AF127" s="683"/>
      <c r="AG127" s="683"/>
      <c r="AH127" s="683"/>
      <c r="AI127" s="683"/>
      <c r="AJ127" s="683"/>
      <c r="AK127" s="683"/>
      <c r="AL127" s="683"/>
      <c r="AM127" s="683"/>
      <c r="AN127" s="683"/>
      <c r="AO127" s="683"/>
      <c r="AP127" s="683"/>
      <c r="AQ127" s="683"/>
      <c r="AR127" s="683"/>
      <c r="AS127" s="683"/>
      <c r="AT127" s="683"/>
      <c r="AU127" s="683"/>
      <c r="AV127" s="683"/>
      <c r="AW127" s="683"/>
      <c r="AX127" s="683"/>
      <c r="AY127" s="683"/>
      <c r="AZ127" s="683"/>
      <c r="BA127" s="683"/>
      <c r="BB127" s="683"/>
      <c r="BC127" s="683"/>
      <c r="BD127" s="683"/>
      <c r="BE127" s="683"/>
      <c r="BF127" s="683"/>
      <c r="BG127" s="683"/>
      <c r="BH127" s="683"/>
      <c r="BI127" s="683"/>
      <c r="BJ127" s="683"/>
      <c r="BK127" s="683"/>
      <c r="BL127" s="683"/>
      <c r="BM127" s="683"/>
      <c r="BN127" s="683"/>
      <c r="BO127" s="683"/>
      <c r="BP127" s="683"/>
      <c r="BQ127" s="683"/>
      <c r="BR127" s="683"/>
      <c r="BS127" s="683"/>
      <c r="BT127" s="683"/>
      <c r="BU127" s="683"/>
      <c r="BV127" s="683"/>
      <c r="BW127" s="683"/>
      <c r="BX127" s="683"/>
      <c r="BY127" s="683"/>
      <c r="BZ127" s="683"/>
      <c r="CA127" s="683"/>
      <c r="CB127" s="683"/>
      <c r="CC127" s="683"/>
      <c r="CD127" s="683"/>
      <c r="CE127" s="683"/>
      <c r="CF127" s="683"/>
      <c r="CG127" s="683"/>
      <c r="CH127" s="683"/>
      <c r="CI127" s="683"/>
      <c r="CJ127" s="683"/>
      <c r="CK127" s="683"/>
      <c r="CL127" s="683"/>
      <c r="CM127" s="683"/>
      <c r="CN127" s="683"/>
      <c r="CO127" s="683"/>
      <c r="CP127" s="683"/>
      <c r="CQ127" s="683"/>
      <c r="CR127" s="683"/>
      <c r="CS127" s="683"/>
      <c r="CT127" s="683"/>
      <c r="CU127" s="683"/>
      <c r="CV127" s="683"/>
      <c r="CW127" s="683"/>
      <c r="CX127" s="683"/>
      <c r="CY127" s="683"/>
      <c r="CZ127" s="683"/>
      <c r="DA127" s="683"/>
      <c r="DB127" s="683"/>
      <c r="DC127" s="683"/>
      <c r="DD127" s="683"/>
      <c r="DE127" s="683"/>
      <c r="DF127" s="683"/>
      <c r="DG127" s="683"/>
      <c r="DH127" s="683"/>
      <c r="DI127" s="683"/>
      <c r="DJ127" s="683"/>
      <c r="DK127" s="683"/>
      <c r="DL127" s="683"/>
      <c r="DM127" s="683"/>
      <c r="DN127" s="683"/>
      <c r="DO127" s="683"/>
      <c r="DP127" s="683"/>
      <c r="DQ127" s="683"/>
      <c r="DR127" s="683"/>
      <c r="DS127" s="683"/>
      <c r="DT127" s="683"/>
      <c r="DU127" s="683"/>
      <c r="DV127" s="683"/>
      <c r="DW127" s="683"/>
      <c r="DX127" s="683"/>
      <c r="DY127" s="683"/>
      <c r="DZ127" s="683"/>
      <c r="EA127" s="683"/>
      <c r="EB127" s="683"/>
      <c r="EC127" s="683"/>
      <c r="ED127" s="683"/>
      <c r="EE127" s="683"/>
      <c r="EF127" s="683"/>
      <c r="EG127" s="683"/>
      <c r="EH127" s="683"/>
      <c r="EI127" s="683"/>
      <c r="EJ127" s="683"/>
      <c r="EK127" s="683"/>
      <c r="EL127" s="683"/>
      <c r="EM127" s="683"/>
      <c r="EN127" s="683"/>
      <c r="EO127" s="683"/>
      <c r="EP127" s="683"/>
      <c r="EQ127" s="683"/>
      <c r="ER127" s="683"/>
      <c r="ES127" s="683"/>
      <c r="ET127" s="683"/>
      <c r="EU127" s="683"/>
      <c r="EV127" s="683"/>
      <c r="EW127" s="683"/>
      <c r="EX127" s="683"/>
      <c r="EY127" s="683"/>
      <c r="EZ127" s="683"/>
      <c r="FA127" s="683"/>
      <c r="FB127" s="683"/>
      <c r="FC127" s="683"/>
      <c r="FD127" s="683"/>
      <c r="FE127" s="683"/>
      <c r="FF127" s="683"/>
      <c r="FG127" s="683"/>
      <c r="FH127" s="683"/>
      <c r="FI127" s="683"/>
      <c r="FJ127" s="683"/>
      <c r="FK127" s="683"/>
      <c r="FL127" s="683"/>
      <c r="FM127" s="683"/>
      <c r="FN127" s="683"/>
      <c r="FO127" s="683"/>
      <c r="FP127" s="683"/>
      <c r="FQ127" s="683"/>
      <c r="FR127" s="683"/>
      <c r="FS127" s="683"/>
      <c r="FT127" s="683"/>
      <c r="FU127" s="683"/>
      <c r="FV127" s="683"/>
      <c r="FW127" s="683"/>
      <c r="FX127" s="683"/>
      <c r="FY127" s="683"/>
      <c r="FZ127" s="683"/>
      <c r="GA127" s="683"/>
      <c r="GB127" s="683"/>
      <c r="GC127" s="683"/>
      <c r="GD127" s="683"/>
      <c r="GE127" s="683"/>
      <c r="GF127" s="683"/>
      <c r="GG127" s="683"/>
      <c r="GH127" s="683"/>
      <c r="GI127" s="683"/>
      <c r="GJ127" s="683"/>
      <c r="GK127" s="683"/>
      <c r="GL127" s="683"/>
      <c r="GM127" s="683"/>
      <c r="GN127" s="683"/>
      <c r="GO127" s="683"/>
      <c r="GP127" s="683"/>
      <c r="GQ127" s="683"/>
      <c r="GR127" s="683"/>
      <c r="GS127" s="683"/>
      <c r="GT127" s="683"/>
      <c r="GU127" s="683"/>
      <c r="GV127" s="683"/>
      <c r="GW127" s="683"/>
      <c r="GX127" s="683"/>
      <c r="GY127" s="683"/>
      <c r="GZ127" s="683"/>
      <c r="HA127" s="683"/>
      <c r="HB127" s="683"/>
      <c r="HC127" s="683"/>
      <c r="HD127" s="683"/>
      <c r="HE127" s="683"/>
      <c r="HF127" s="683"/>
      <c r="HG127" s="683"/>
      <c r="HH127" s="683"/>
      <c r="HI127" s="683"/>
      <c r="HJ127" s="683"/>
      <c r="HK127" s="683"/>
      <c r="HL127" s="683"/>
      <c r="HM127" s="683"/>
      <c r="HN127" s="683"/>
      <c r="HO127" s="683"/>
      <c r="HP127" s="683"/>
      <c r="HQ127" s="683"/>
      <c r="HR127" s="683"/>
      <c r="HS127" s="683"/>
      <c r="HT127" s="683"/>
      <c r="HU127" s="683"/>
      <c r="HV127" s="683"/>
      <c r="HW127" s="683"/>
      <c r="HX127" s="683"/>
      <c r="HY127" s="683"/>
      <c r="HZ127" s="683"/>
      <c r="IA127" s="683"/>
      <c r="IB127" s="683"/>
      <c r="IC127" s="683"/>
      <c r="ID127" s="683"/>
      <c r="IE127" s="683"/>
      <c r="IF127" s="683"/>
      <c r="IG127" s="683"/>
      <c r="IH127" s="683"/>
      <c r="II127" s="683"/>
      <c r="IJ127" s="683"/>
      <c r="IK127" s="683"/>
      <c r="IL127" s="683"/>
      <c r="IM127" s="683"/>
      <c r="IN127" s="683"/>
      <c r="IO127" s="683"/>
      <c r="IP127" s="683"/>
      <c r="IQ127" s="683"/>
      <c r="IR127" s="683"/>
      <c r="IS127" s="683"/>
      <c r="IT127" s="692"/>
      <c r="IU127" s="695"/>
    </row>
    <row r="128" spans="1:255" ht="22.5" x14ac:dyDescent="0.25">
      <c r="A128" s="79" t="s">
        <v>348</v>
      </c>
      <c r="B128" s="71" t="str">
        <f>'Org ab 10 TEW'!C129</f>
        <v>Untere Bauauf-sichtsbehörde</v>
      </c>
      <c r="C128" s="71" t="str">
        <f>'Org ab 10 TEW'!D129</f>
        <v>Bauüberwachung</v>
      </c>
      <c r="D128" s="669"/>
      <c r="E128" s="682"/>
      <c r="F128" s="684"/>
      <c r="G128" s="684"/>
      <c r="H128" s="684"/>
      <c r="I128" s="684"/>
      <c r="J128" s="684"/>
      <c r="K128" s="684"/>
      <c r="L128" s="684"/>
      <c r="M128" s="684"/>
      <c r="N128" s="684"/>
      <c r="O128" s="684"/>
      <c r="P128" s="684"/>
      <c r="Q128" s="684"/>
      <c r="R128" s="684"/>
      <c r="S128" s="684"/>
      <c r="T128" s="684"/>
      <c r="U128" s="684"/>
      <c r="V128" s="684"/>
      <c r="W128" s="684"/>
      <c r="X128" s="684"/>
      <c r="Y128" s="684"/>
      <c r="Z128" s="684"/>
      <c r="AA128" s="684"/>
      <c r="AB128" s="684"/>
      <c r="AC128" s="684"/>
      <c r="AD128" s="684"/>
      <c r="AE128" s="684"/>
      <c r="AF128" s="684"/>
      <c r="AG128" s="684"/>
      <c r="AH128" s="684"/>
      <c r="AI128" s="684"/>
      <c r="AJ128" s="684"/>
      <c r="AK128" s="684"/>
      <c r="AL128" s="684"/>
      <c r="AM128" s="684"/>
      <c r="AN128" s="684"/>
      <c r="AO128" s="684"/>
      <c r="AP128" s="684"/>
      <c r="AQ128" s="684"/>
      <c r="AR128" s="684"/>
      <c r="AS128" s="684"/>
      <c r="AT128" s="684"/>
      <c r="AU128" s="684"/>
      <c r="AV128" s="684"/>
      <c r="AW128" s="684"/>
      <c r="AX128" s="684"/>
      <c r="AY128" s="684"/>
      <c r="AZ128" s="684"/>
      <c r="BA128" s="684"/>
      <c r="BB128" s="684"/>
      <c r="BC128" s="684"/>
      <c r="BD128" s="684"/>
      <c r="BE128" s="684"/>
      <c r="BF128" s="684"/>
      <c r="BG128" s="684"/>
      <c r="BH128" s="684"/>
      <c r="BI128" s="684"/>
      <c r="BJ128" s="684"/>
      <c r="BK128" s="684"/>
      <c r="BL128" s="684"/>
      <c r="BM128" s="684"/>
      <c r="BN128" s="684"/>
      <c r="BO128" s="684"/>
      <c r="BP128" s="684"/>
      <c r="BQ128" s="684"/>
      <c r="BR128" s="684"/>
      <c r="BS128" s="684"/>
      <c r="BT128" s="684"/>
      <c r="BU128" s="684"/>
      <c r="BV128" s="684"/>
      <c r="BW128" s="684"/>
      <c r="BX128" s="684"/>
      <c r="BY128" s="684"/>
      <c r="BZ128" s="684"/>
      <c r="CA128" s="684"/>
      <c r="CB128" s="684"/>
      <c r="CC128" s="684"/>
      <c r="CD128" s="684"/>
      <c r="CE128" s="684"/>
      <c r="CF128" s="684"/>
      <c r="CG128" s="684"/>
      <c r="CH128" s="684"/>
      <c r="CI128" s="684"/>
      <c r="CJ128" s="684"/>
      <c r="CK128" s="684"/>
      <c r="CL128" s="684"/>
      <c r="CM128" s="684"/>
      <c r="CN128" s="684"/>
      <c r="CO128" s="684"/>
      <c r="CP128" s="684"/>
      <c r="CQ128" s="684"/>
      <c r="CR128" s="684"/>
      <c r="CS128" s="684"/>
      <c r="CT128" s="684"/>
      <c r="CU128" s="684"/>
      <c r="CV128" s="684"/>
      <c r="CW128" s="684"/>
      <c r="CX128" s="684"/>
      <c r="CY128" s="684"/>
      <c r="CZ128" s="684"/>
      <c r="DA128" s="684"/>
      <c r="DB128" s="684"/>
      <c r="DC128" s="684"/>
      <c r="DD128" s="684"/>
      <c r="DE128" s="684"/>
      <c r="DF128" s="684"/>
      <c r="DG128" s="684"/>
      <c r="DH128" s="684"/>
      <c r="DI128" s="684"/>
      <c r="DJ128" s="684"/>
      <c r="DK128" s="684"/>
      <c r="DL128" s="684"/>
      <c r="DM128" s="684"/>
      <c r="DN128" s="684"/>
      <c r="DO128" s="684"/>
      <c r="DP128" s="684"/>
      <c r="DQ128" s="684"/>
      <c r="DR128" s="684"/>
      <c r="DS128" s="684"/>
      <c r="DT128" s="684"/>
      <c r="DU128" s="684"/>
      <c r="DV128" s="684"/>
      <c r="DW128" s="684"/>
      <c r="DX128" s="684"/>
      <c r="DY128" s="684"/>
      <c r="DZ128" s="684"/>
      <c r="EA128" s="684"/>
      <c r="EB128" s="684"/>
      <c r="EC128" s="684"/>
      <c r="ED128" s="684"/>
      <c r="EE128" s="684"/>
      <c r="EF128" s="684"/>
      <c r="EG128" s="684"/>
      <c r="EH128" s="684"/>
      <c r="EI128" s="684"/>
      <c r="EJ128" s="684"/>
      <c r="EK128" s="684"/>
      <c r="EL128" s="684"/>
      <c r="EM128" s="684"/>
      <c r="EN128" s="684"/>
      <c r="EO128" s="684"/>
      <c r="EP128" s="684"/>
      <c r="EQ128" s="684"/>
      <c r="ER128" s="684"/>
      <c r="ES128" s="684"/>
      <c r="ET128" s="684"/>
      <c r="EU128" s="684"/>
      <c r="EV128" s="684"/>
      <c r="EW128" s="684"/>
      <c r="EX128" s="684"/>
      <c r="EY128" s="684"/>
      <c r="EZ128" s="684"/>
      <c r="FA128" s="684"/>
      <c r="FB128" s="684"/>
      <c r="FC128" s="684"/>
      <c r="FD128" s="684"/>
      <c r="FE128" s="684"/>
      <c r="FF128" s="684"/>
      <c r="FG128" s="684"/>
      <c r="FH128" s="684"/>
      <c r="FI128" s="684"/>
      <c r="FJ128" s="684"/>
      <c r="FK128" s="684"/>
      <c r="FL128" s="684"/>
      <c r="FM128" s="684"/>
      <c r="FN128" s="684"/>
      <c r="FO128" s="684"/>
      <c r="FP128" s="684"/>
      <c r="FQ128" s="684"/>
      <c r="FR128" s="684"/>
      <c r="FS128" s="684"/>
      <c r="FT128" s="684"/>
      <c r="FU128" s="684"/>
      <c r="FV128" s="684"/>
      <c r="FW128" s="684"/>
      <c r="FX128" s="684"/>
      <c r="FY128" s="684"/>
      <c r="FZ128" s="684"/>
      <c r="GA128" s="684"/>
      <c r="GB128" s="684"/>
      <c r="GC128" s="684"/>
      <c r="GD128" s="684"/>
      <c r="GE128" s="684"/>
      <c r="GF128" s="684"/>
      <c r="GG128" s="684"/>
      <c r="GH128" s="684"/>
      <c r="GI128" s="684"/>
      <c r="GJ128" s="684"/>
      <c r="GK128" s="684"/>
      <c r="GL128" s="684"/>
      <c r="GM128" s="684"/>
      <c r="GN128" s="684"/>
      <c r="GO128" s="684"/>
      <c r="GP128" s="684"/>
      <c r="GQ128" s="684"/>
      <c r="GR128" s="684"/>
      <c r="GS128" s="684"/>
      <c r="GT128" s="684"/>
      <c r="GU128" s="684"/>
      <c r="GV128" s="684"/>
      <c r="GW128" s="684"/>
      <c r="GX128" s="684"/>
      <c r="GY128" s="684"/>
      <c r="GZ128" s="684"/>
      <c r="HA128" s="684"/>
      <c r="HB128" s="684"/>
      <c r="HC128" s="684"/>
      <c r="HD128" s="684"/>
      <c r="HE128" s="684"/>
      <c r="HF128" s="684"/>
      <c r="HG128" s="684"/>
      <c r="HH128" s="684"/>
      <c r="HI128" s="684"/>
      <c r="HJ128" s="684"/>
      <c r="HK128" s="684"/>
      <c r="HL128" s="684"/>
      <c r="HM128" s="684"/>
      <c r="HN128" s="684"/>
      <c r="HO128" s="684"/>
      <c r="HP128" s="684"/>
      <c r="HQ128" s="684"/>
      <c r="HR128" s="684"/>
      <c r="HS128" s="684"/>
      <c r="HT128" s="684"/>
      <c r="HU128" s="684"/>
      <c r="HV128" s="684"/>
      <c r="HW128" s="684"/>
      <c r="HX128" s="684"/>
      <c r="HY128" s="684"/>
      <c r="HZ128" s="684"/>
      <c r="IA128" s="684"/>
      <c r="IB128" s="684"/>
      <c r="IC128" s="684"/>
      <c r="ID128" s="684"/>
      <c r="IE128" s="684"/>
      <c r="IF128" s="684"/>
      <c r="IG128" s="684"/>
      <c r="IH128" s="684"/>
      <c r="II128" s="684"/>
      <c r="IJ128" s="684"/>
      <c r="IK128" s="684"/>
      <c r="IL128" s="684"/>
      <c r="IM128" s="684"/>
      <c r="IN128" s="684"/>
      <c r="IO128" s="684"/>
      <c r="IP128" s="684"/>
      <c r="IQ128" s="684"/>
      <c r="IR128" s="684"/>
      <c r="IS128" s="684"/>
      <c r="IT128" s="693"/>
      <c r="IU128" s="695"/>
    </row>
    <row r="129" spans="1:255" ht="22.5" x14ac:dyDescent="0.25">
      <c r="A129" s="79" t="s">
        <v>349</v>
      </c>
      <c r="B129" s="71" t="str">
        <f>'Org ab 10 TEW'!C130</f>
        <v>Untere Bauauf-sichtsbehörde</v>
      </c>
      <c r="C129" s="71" t="str">
        <f>'Org ab 10 TEW'!D130</f>
        <v>Führen des Baulasten-verzeichnisses</v>
      </c>
      <c r="D129" s="669"/>
      <c r="E129" s="682"/>
      <c r="F129" s="684"/>
      <c r="G129" s="684"/>
      <c r="H129" s="684"/>
      <c r="I129" s="684"/>
      <c r="J129" s="684"/>
      <c r="K129" s="684"/>
      <c r="L129" s="684"/>
      <c r="M129" s="684"/>
      <c r="N129" s="684"/>
      <c r="O129" s="684"/>
      <c r="P129" s="684"/>
      <c r="Q129" s="684"/>
      <c r="R129" s="684"/>
      <c r="S129" s="684"/>
      <c r="T129" s="684"/>
      <c r="U129" s="684"/>
      <c r="V129" s="684"/>
      <c r="W129" s="684"/>
      <c r="X129" s="684"/>
      <c r="Y129" s="684"/>
      <c r="Z129" s="684"/>
      <c r="AA129" s="684"/>
      <c r="AB129" s="684"/>
      <c r="AC129" s="684"/>
      <c r="AD129" s="684"/>
      <c r="AE129" s="684"/>
      <c r="AF129" s="684"/>
      <c r="AG129" s="684"/>
      <c r="AH129" s="684"/>
      <c r="AI129" s="684"/>
      <c r="AJ129" s="684"/>
      <c r="AK129" s="684"/>
      <c r="AL129" s="684"/>
      <c r="AM129" s="684"/>
      <c r="AN129" s="684"/>
      <c r="AO129" s="684"/>
      <c r="AP129" s="684"/>
      <c r="AQ129" s="684"/>
      <c r="AR129" s="684"/>
      <c r="AS129" s="684"/>
      <c r="AT129" s="684"/>
      <c r="AU129" s="684"/>
      <c r="AV129" s="684"/>
      <c r="AW129" s="684"/>
      <c r="AX129" s="684"/>
      <c r="AY129" s="684"/>
      <c r="AZ129" s="684"/>
      <c r="BA129" s="684"/>
      <c r="BB129" s="684"/>
      <c r="BC129" s="684"/>
      <c r="BD129" s="684"/>
      <c r="BE129" s="684"/>
      <c r="BF129" s="684"/>
      <c r="BG129" s="684"/>
      <c r="BH129" s="684"/>
      <c r="BI129" s="684"/>
      <c r="BJ129" s="684"/>
      <c r="BK129" s="684"/>
      <c r="BL129" s="684"/>
      <c r="BM129" s="684"/>
      <c r="BN129" s="684"/>
      <c r="BO129" s="684"/>
      <c r="BP129" s="684"/>
      <c r="BQ129" s="684"/>
      <c r="BR129" s="684"/>
      <c r="BS129" s="684"/>
      <c r="BT129" s="684"/>
      <c r="BU129" s="684"/>
      <c r="BV129" s="684"/>
      <c r="BW129" s="684"/>
      <c r="BX129" s="684"/>
      <c r="BY129" s="684"/>
      <c r="BZ129" s="684"/>
      <c r="CA129" s="684"/>
      <c r="CB129" s="684"/>
      <c r="CC129" s="684"/>
      <c r="CD129" s="684"/>
      <c r="CE129" s="684"/>
      <c r="CF129" s="684"/>
      <c r="CG129" s="684"/>
      <c r="CH129" s="684"/>
      <c r="CI129" s="684"/>
      <c r="CJ129" s="684"/>
      <c r="CK129" s="684"/>
      <c r="CL129" s="684"/>
      <c r="CM129" s="684"/>
      <c r="CN129" s="684"/>
      <c r="CO129" s="684"/>
      <c r="CP129" s="684"/>
      <c r="CQ129" s="684"/>
      <c r="CR129" s="684"/>
      <c r="CS129" s="684"/>
      <c r="CT129" s="684"/>
      <c r="CU129" s="684"/>
      <c r="CV129" s="684"/>
      <c r="CW129" s="684"/>
      <c r="CX129" s="684"/>
      <c r="CY129" s="684"/>
      <c r="CZ129" s="684"/>
      <c r="DA129" s="684"/>
      <c r="DB129" s="684"/>
      <c r="DC129" s="684"/>
      <c r="DD129" s="684"/>
      <c r="DE129" s="684"/>
      <c r="DF129" s="684"/>
      <c r="DG129" s="684"/>
      <c r="DH129" s="684"/>
      <c r="DI129" s="684"/>
      <c r="DJ129" s="684"/>
      <c r="DK129" s="684"/>
      <c r="DL129" s="684"/>
      <c r="DM129" s="684"/>
      <c r="DN129" s="684"/>
      <c r="DO129" s="684"/>
      <c r="DP129" s="684"/>
      <c r="DQ129" s="684"/>
      <c r="DR129" s="684"/>
      <c r="DS129" s="684"/>
      <c r="DT129" s="684"/>
      <c r="DU129" s="684"/>
      <c r="DV129" s="684"/>
      <c r="DW129" s="684"/>
      <c r="DX129" s="684"/>
      <c r="DY129" s="684"/>
      <c r="DZ129" s="684"/>
      <c r="EA129" s="684"/>
      <c r="EB129" s="684"/>
      <c r="EC129" s="684"/>
      <c r="ED129" s="684"/>
      <c r="EE129" s="684"/>
      <c r="EF129" s="684"/>
      <c r="EG129" s="684"/>
      <c r="EH129" s="684"/>
      <c r="EI129" s="684"/>
      <c r="EJ129" s="684"/>
      <c r="EK129" s="684"/>
      <c r="EL129" s="684"/>
      <c r="EM129" s="684"/>
      <c r="EN129" s="684"/>
      <c r="EO129" s="684"/>
      <c r="EP129" s="684"/>
      <c r="EQ129" s="684"/>
      <c r="ER129" s="684"/>
      <c r="ES129" s="684"/>
      <c r="ET129" s="684"/>
      <c r="EU129" s="684"/>
      <c r="EV129" s="684"/>
      <c r="EW129" s="684"/>
      <c r="EX129" s="684"/>
      <c r="EY129" s="684"/>
      <c r="EZ129" s="684"/>
      <c r="FA129" s="684"/>
      <c r="FB129" s="684"/>
      <c r="FC129" s="684"/>
      <c r="FD129" s="684"/>
      <c r="FE129" s="684"/>
      <c r="FF129" s="684"/>
      <c r="FG129" s="684"/>
      <c r="FH129" s="684"/>
      <c r="FI129" s="684"/>
      <c r="FJ129" s="684"/>
      <c r="FK129" s="684"/>
      <c r="FL129" s="684"/>
      <c r="FM129" s="684"/>
      <c r="FN129" s="684"/>
      <c r="FO129" s="684"/>
      <c r="FP129" s="684"/>
      <c r="FQ129" s="684"/>
      <c r="FR129" s="684"/>
      <c r="FS129" s="684"/>
      <c r="FT129" s="684"/>
      <c r="FU129" s="684"/>
      <c r="FV129" s="684"/>
      <c r="FW129" s="684"/>
      <c r="FX129" s="684"/>
      <c r="FY129" s="684"/>
      <c r="FZ129" s="684"/>
      <c r="GA129" s="684"/>
      <c r="GB129" s="684"/>
      <c r="GC129" s="684"/>
      <c r="GD129" s="684"/>
      <c r="GE129" s="684"/>
      <c r="GF129" s="684"/>
      <c r="GG129" s="684"/>
      <c r="GH129" s="684"/>
      <c r="GI129" s="684"/>
      <c r="GJ129" s="684"/>
      <c r="GK129" s="684"/>
      <c r="GL129" s="684"/>
      <c r="GM129" s="684"/>
      <c r="GN129" s="684"/>
      <c r="GO129" s="684"/>
      <c r="GP129" s="684"/>
      <c r="GQ129" s="684"/>
      <c r="GR129" s="684"/>
      <c r="GS129" s="684"/>
      <c r="GT129" s="684"/>
      <c r="GU129" s="684"/>
      <c r="GV129" s="684"/>
      <c r="GW129" s="684"/>
      <c r="GX129" s="684"/>
      <c r="GY129" s="684"/>
      <c r="GZ129" s="684"/>
      <c r="HA129" s="684"/>
      <c r="HB129" s="684"/>
      <c r="HC129" s="684"/>
      <c r="HD129" s="684"/>
      <c r="HE129" s="684"/>
      <c r="HF129" s="684"/>
      <c r="HG129" s="684"/>
      <c r="HH129" s="684"/>
      <c r="HI129" s="684"/>
      <c r="HJ129" s="684"/>
      <c r="HK129" s="684"/>
      <c r="HL129" s="684"/>
      <c r="HM129" s="684"/>
      <c r="HN129" s="684"/>
      <c r="HO129" s="684"/>
      <c r="HP129" s="684"/>
      <c r="HQ129" s="684"/>
      <c r="HR129" s="684"/>
      <c r="HS129" s="684"/>
      <c r="HT129" s="684"/>
      <c r="HU129" s="684"/>
      <c r="HV129" s="684"/>
      <c r="HW129" s="684"/>
      <c r="HX129" s="684"/>
      <c r="HY129" s="684"/>
      <c r="HZ129" s="684"/>
      <c r="IA129" s="684"/>
      <c r="IB129" s="684"/>
      <c r="IC129" s="684"/>
      <c r="ID129" s="684"/>
      <c r="IE129" s="684"/>
      <c r="IF129" s="684"/>
      <c r="IG129" s="684"/>
      <c r="IH129" s="684"/>
      <c r="II129" s="684"/>
      <c r="IJ129" s="684"/>
      <c r="IK129" s="684"/>
      <c r="IL129" s="684"/>
      <c r="IM129" s="684"/>
      <c r="IN129" s="684"/>
      <c r="IO129" s="684"/>
      <c r="IP129" s="684"/>
      <c r="IQ129" s="684"/>
      <c r="IR129" s="684"/>
      <c r="IS129" s="684"/>
      <c r="IT129" s="693"/>
      <c r="IU129" s="695"/>
    </row>
    <row r="130" spans="1:255" ht="33.75" x14ac:dyDescent="0.25">
      <c r="A130" s="79" t="s">
        <v>350</v>
      </c>
      <c r="B130" s="71" t="str">
        <f>'Org ab 10 TEW'!C131</f>
        <v>Untere Bauauf-sichtsbehörde</v>
      </c>
      <c r="C130" s="71" t="str">
        <f>'Org ab 10 TEW'!D131</f>
        <v>Erteilung von Abgeschlossenheits-bescheinigungen</v>
      </c>
      <c r="D130" s="669"/>
      <c r="E130" s="682"/>
      <c r="F130" s="684"/>
      <c r="G130" s="684"/>
      <c r="H130" s="684"/>
      <c r="I130" s="684"/>
      <c r="J130" s="684"/>
      <c r="K130" s="684"/>
      <c r="L130" s="684"/>
      <c r="M130" s="684"/>
      <c r="N130" s="684"/>
      <c r="O130" s="684"/>
      <c r="P130" s="684"/>
      <c r="Q130" s="684"/>
      <c r="R130" s="684"/>
      <c r="S130" s="684"/>
      <c r="T130" s="684"/>
      <c r="U130" s="684"/>
      <c r="V130" s="684"/>
      <c r="W130" s="684"/>
      <c r="X130" s="684"/>
      <c r="Y130" s="684"/>
      <c r="Z130" s="684"/>
      <c r="AA130" s="684"/>
      <c r="AB130" s="684"/>
      <c r="AC130" s="684"/>
      <c r="AD130" s="684"/>
      <c r="AE130" s="684"/>
      <c r="AF130" s="684"/>
      <c r="AG130" s="684"/>
      <c r="AH130" s="684"/>
      <c r="AI130" s="684"/>
      <c r="AJ130" s="684"/>
      <c r="AK130" s="684"/>
      <c r="AL130" s="684"/>
      <c r="AM130" s="684"/>
      <c r="AN130" s="684"/>
      <c r="AO130" s="684"/>
      <c r="AP130" s="684"/>
      <c r="AQ130" s="684"/>
      <c r="AR130" s="684"/>
      <c r="AS130" s="684"/>
      <c r="AT130" s="684"/>
      <c r="AU130" s="684"/>
      <c r="AV130" s="684"/>
      <c r="AW130" s="684"/>
      <c r="AX130" s="684"/>
      <c r="AY130" s="684"/>
      <c r="AZ130" s="684"/>
      <c r="BA130" s="684"/>
      <c r="BB130" s="684"/>
      <c r="BC130" s="684"/>
      <c r="BD130" s="684"/>
      <c r="BE130" s="684"/>
      <c r="BF130" s="684"/>
      <c r="BG130" s="684"/>
      <c r="BH130" s="684"/>
      <c r="BI130" s="684"/>
      <c r="BJ130" s="684"/>
      <c r="BK130" s="684"/>
      <c r="BL130" s="684"/>
      <c r="BM130" s="684"/>
      <c r="BN130" s="684"/>
      <c r="BO130" s="684"/>
      <c r="BP130" s="684"/>
      <c r="BQ130" s="684"/>
      <c r="BR130" s="684"/>
      <c r="BS130" s="684"/>
      <c r="BT130" s="684"/>
      <c r="BU130" s="684"/>
      <c r="BV130" s="684"/>
      <c r="BW130" s="684"/>
      <c r="BX130" s="684"/>
      <c r="BY130" s="684"/>
      <c r="BZ130" s="684"/>
      <c r="CA130" s="684"/>
      <c r="CB130" s="684"/>
      <c r="CC130" s="684"/>
      <c r="CD130" s="684"/>
      <c r="CE130" s="684"/>
      <c r="CF130" s="684"/>
      <c r="CG130" s="684"/>
      <c r="CH130" s="684"/>
      <c r="CI130" s="684"/>
      <c r="CJ130" s="684"/>
      <c r="CK130" s="684"/>
      <c r="CL130" s="684"/>
      <c r="CM130" s="684"/>
      <c r="CN130" s="684"/>
      <c r="CO130" s="684"/>
      <c r="CP130" s="684"/>
      <c r="CQ130" s="684"/>
      <c r="CR130" s="684"/>
      <c r="CS130" s="684"/>
      <c r="CT130" s="684"/>
      <c r="CU130" s="684"/>
      <c r="CV130" s="684"/>
      <c r="CW130" s="684"/>
      <c r="CX130" s="684"/>
      <c r="CY130" s="684"/>
      <c r="CZ130" s="684"/>
      <c r="DA130" s="684"/>
      <c r="DB130" s="684"/>
      <c r="DC130" s="684"/>
      <c r="DD130" s="684"/>
      <c r="DE130" s="684"/>
      <c r="DF130" s="684"/>
      <c r="DG130" s="684"/>
      <c r="DH130" s="684"/>
      <c r="DI130" s="684"/>
      <c r="DJ130" s="684"/>
      <c r="DK130" s="684"/>
      <c r="DL130" s="684"/>
      <c r="DM130" s="684"/>
      <c r="DN130" s="684"/>
      <c r="DO130" s="684"/>
      <c r="DP130" s="684"/>
      <c r="DQ130" s="684"/>
      <c r="DR130" s="684"/>
      <c r="DS130" s="684"/>
      <c r="DT130" s="684"/>
      <c r="DU130" s="684"/>
      <c r="DV130" s="684"/>
      <c r="DW130" s="684"/>
      <c r="DX130" s="684"/>
      <c r="DY130" s="684"/>
      <c r="DZ130" s="684"/>
      <c r="EA130" s="684"/>
      <c r="EB130" s="684"/>
      <c r="EC130" s="684"/>
      <c r="ED130" s="684"/>
      <c r="EE130" s="684"/>
      <c r="EF130" s="684"/>
      <c r="EG130" s="684"/>
      <c r="EH130" s="684"/>
      <c r="EI130" s="684"/>
      <c r="EJ130" s="684"/>
      <c r="EK130" s="684"/>
      <c r="EL130" s="684"/>
      <c r="EM130" s="684"/>
      <c r="EN130" s="684"/>
      <c r="EO130" s="684"/>
      <c r="EP130" s="684"/>
      <c r="EQ130" s="684"/>
      <c r="ER130" s="684"/>
      <c r="ES130" s="684"/>
      <c r="ET130" s="684"/>
      <c r="EU130" s="684"/>
      <c r="EV130" s="684"/>
      <c r="EW130" s="684"/>
      <c r="EX130" s="684"/>
      <c r="EY130" s="684"/>
      <c r="EZ130" s="684"/>
      <c r="FA130" s="684"/>
      <c r="FB130" s="684"/>
      <c r="FC130" s="684"/>
      <c r="FD130" s="684"/>
      <c r="FE130" s="684"/>
      <c r="FF130" s="684"/>
      <c r="FG130" s="684"/>
      <c r="FH130" s="684"/>
      <c r="FI130" s="684"/>
      <c r="FJ130" s="684"/>
      <c r="FK130" s="684"/>
      <c r="FL130" s="684"/>
      <c r="FM130" s="684"/>
      <c r="FN130" s="684"/>
      <c r="FO130" s="684"/>
      <c r="FP130" s="684"/>
      <c r="FQ130" s="684"/>
      <c r="FR130" s="684"/>
      <c r="FS130" s="684"/>
      <c r="FT130" s="684"/>
      <c r="FU130" s="684"/>
      <c r="FV130" s="684"/>
      <c r="FW130" s="684"/>
      <c r="FX130" s="684"/>
      <c r="FY130" s="684"/>
      <c r="FZ130" s="684"/>
      <c r="GA130" s="684"/>
      <c r="GB130" s="684"/>
      <c r="GC130" s="684"/>
      <c r="GD130" s="684"/>
      <c r="GE130" s="684"/>
      <c r="GF130" s="684"/>
      <c r="GG130" s="684"/>
      <c r="GH130" s="684"/>
      <c r="GI130" s="684"/>
      <c r="GJ130" s="684"/>
      <c r="GK130" s="684"/>
      <c r="GL130" s="684"/>
      <c r="GM130" s="684"/>
      <c r="GN130" s="684"/>
      <c r="GO130" s="684"/>
      <c r="GP130" s="684"/>
      <c r="GQ130" s="684"/>
      <c r="GR130" s="684"/>
      <c r="GS130" s="684"/>
      <c r="GT130" s="684"/>
      <c r="GU130" s="684"/>
      <c r="GV130" s="684"/>
      <c r="GW130" s="684"/>
      <c r="GX130" s="684"/>
      <c r="GY130" s="684"/>
      <c r="GZ130" s="684"/>
      <c r="HA130" s="684"/>
      <c r="HB130" s="684"/>
      <c r="HC130" s="684"/>
      <c r="HD130" s="684"/>
      <c r="HE130" s="684"/>
      <c r="HF130" s="684"/>
      <c r="HG130" s="684"/>
      <c r="HH130" s="684"/>
      <c r="HI130" s="684"/>
      <c r="HJ130" s="684"/>
      <c r="HK130" s="684"/>
      <c r="HL130" s="684"/>
      <c r="HM130" s="684"/>
      <c r="HN130" s="684"/>
      <c r="HO130" s="684"/>
      <c r="HP130" s="684"/>
      <c r="HQ130" s="684"/>
      <c r="HR130" s="684"/>
      <c r="HS130" s="684"/>
      <c r="HT130" s="684"/>
      <c r="HU130" s="684"/>
      <c r="HV130" s="684"/>
      <c r="HW130" s="684"/>
      <c r="HX130" s="684"/>
      <c r="HY130" s="684"/>
      <c r="HZ130" s="684"/>
      <c r="IA130" s="684"/>
      <c r="IB130" s="684"/>
      <c r="IC130" s="684"/>
      <c r="ID130" s="684"/>
      <c r="IE130" s="684"/>
      <c r="IF130" s="684"/>
      <c r="IG130" s="684"/>
      <c r="IH130" s="684"/>
      <c r="II130" s="684"/>
      <c r="IJ130" s="684"/>
      <c r="IK130" s="684"/>
      <c r="IL130" s="684"/>
      <c r="IM130" s="684"/>
      <c r="IN130" s="684"/>
      <c r="IO130" s="684"/>
      <c r="IP130" s="684"/>
      <c r="IQ130" s="684"/>
      <c r="IR130" s="684"/>
      <c r="IS130" s="684"/>
      <c r="IT130" s="693"/>
      <c r="IU130" s="695"/>
    </row>
    <row r="131" spans="1:255" ht="22.5" x14ac:dyDescent="0.25">
      <c r="A131" s="472" t="s">
        <v>351</v>
      </c>
      <c r="B131" s="71" t="str">
        <f>'Org ab 10 TEW'!C132</f>
        <v>Untere Bauauf-sichtsbehörde</v>
      </c>
      <c r="C131" s="71" t="str">
        <f>'Org ab 10 TEW'!D132</f>
        <v>Bauaktenarchiv</v>
      </c>
      <c r="D131" s="670"/>
      <c r="E131" s="681"/>
      <c r="F131" s="685"/>
      <c r="G131" s="685"/>
      <c r="H131" s="685"/>
      <c r="I131" s="685"/>
      <c r="J131" s="685"/>
      <c r="K131" s="685"/>
      <c r="L131" s="685"/>
      <c r="M131" s="685"/>
      <c r="N131" s="685"/>
      <c r="O131" s="685"/>
      <c r="P131" s="685"/>
      <c r="Q131" s="685"/>
      <c r="R131" s="685"/>
      <c r="S131" s="685"/>
      <c r="T131" s="685"/>
      <c r="U131" s="685"/>
      <c r="V131" s="685"/>
      <c r="W131" s="685"/>
      <c r="X131" s="685"/>
      <c r="Y131" s="685"/>
      <c r="Z131" s="685"/>
      <c r="AA131" s="685"/>
      <c r="AB131" s="685"/>
      <c r="AC131" s="685"/>
      <c r="AD131" s="685"/>
      <c r="AE131" s="685"/>
      <c r="AF131" s="685"/>
      <c r="AG131" s="685"/>
      <c r="AH131" s="685"/>
      <c r="AI131" s="685"/>
      <c r="AJ131" s="685"/>
      <c r="AK131" s="685"/>
      <c r="AL131" s="685"/>
      <c r="AM131" s="685"/>
      <c r="AN131" s="685"/>
      <c r="AO131" s="685"/>
      <c r="AP131" s="685"/>
      <c r="AQ131" s="685"/>
      <c r="AR131" s="685"/>
      <c r="AS131" s="685"/>
      <c r="AT131" s="685"/>
      <c r="AU131" s="685"/>
      <c r="AV131" s="685"/>
      <c r="AW131" s="685"/>
      <c r="AX131" s="685"/>
      <c r="AY131" s="685"/>
      <c r="AZ131" s="685"/>
      <c r="BA131" s="685"/>
      <c r="BB131" s="685"/>
      <c r="BC131" s="685"/>
      <c r="BD131" s="685"/>
      <c r="BE131" s="685"/>
      <c r="BF131" s="685"/>
      <c r="BG131" s="685"/>
      <c r="BH131" s="685"/>
      <c r="BI131" s="685"/>
      <c r="BJ131" s="685"/>
      <c r="BK131" s="685"/>
      <c r="BL131" s="685"/>
      <c r="BM131" s="685"/>
      <c r="BN131" s="685"/>
      <c r="BO131" s="685"/>
      <c r="BP131" s="685"/>
      <c r="BQ131" s="685"/>
      <c r="BR131" s="685"/>
      <c r="BS131" s="685"/>
      <c r="BT131" s="685"/>
      <c r="BU131" s="685"/>
      <c r="BV131" s="685"/>
      <c r="BW131" s="685"/>
      <c r="BX131" s="685"/>
      <c r="BY131" s="685"/>
      <c r="BZ131" s="685"/>
      <c r="CA131" s="685"/>
      <c r="CB131" s="685"/>
      <c r="CC131" s="685"/>
      <c r="CD131" s="685"/>
      <c r="CE131" s="685"/>
      <c r="CF131" s="685"/>
      <c r="CG131" s="685"/>
      <c r="CH131" s="685"/>
      <c r="CI131" s="685"/>
      <c r="CJ131" s="685"/>
      <c r="CK131" s="685"/>
      <c r="CL131" s="685"/>
      <c r="CM131" s="685"/>
      <c r="CN131" s="685"/>
      <c r="CO131" s="685"/>
      <c r="CP131" s="685"/>
      <c r="CQ131" s="685"/>
      <c r="CR131" s="685"/>
      <c r="CS131" s="685"/>
      <c r="CT131" s="685"/>
      <c r="CU131" s="685"/>
      <c r="CV131" s="685"/>
      <c r="CW131" s="685"/>
      <c r="CX131" s="685"/>
      <c r="CY131" s="685"/>
      <c r="CZ131" s="685"/>
      <c r="DA131" s="685"/>
      <c r="DB131" s="685"/>
      <c r="DC131" s="685"/>
      <c r="DD131" s="685"/>
      <c r="DE131" s="685"/>
      <c r="DF131" s="685"/>
      <c r="DG131" s="685"/>
      <c r="DH131" s="685"/>
      <c r="DI131" s="685"/>
      <c r="DJ131" s="685"/>
      <c r="DK131" s="685"/>
      <c r="DL131" s="685"/>
      <c r="DM131" s="685"/>
      <c r="DN131" s="685"/>
      <c r="DO131" s="685"/>
      <c r="DP131" s="685"/>
      <c r="DQ131" s="685"/>
      <c r="DR131" s="685"/>
      <c r="DS131" s="685"/>
      <c r="DT131" s="685"/>
      <c r="DU131" s="685"/>
      <c r="DV131" s="685"/>
      <c r="DW131" s="685"/>
      <c r="DX131" s="685"/>
      <c r="DY131" s="685"/>
      <c r="DZ131" s="685"/>
      <c r="EA131" s="685"/>
      <c r="EB131" s="685"/>
      <c r="EC131" s="685"/>
      <c r="ED131" s="685"/>
      <c r="EE131" s="685"/>
      <c r="EF131" s="685"/>
      <c r="EG131" s="685"/>
      <c r="EH131" s="685"/>
      <c r="EI131" s="685"/>
      <c r="EJ131" s="685"/>
      <c r="EK131" s="685"/>
      <c r="EL131" s="685"/>
      <c r="EM131" s="685"/>
      <c r="EN131" s="685"/>
      <c r="EO131" s="685"/>
      <c r="EP131" s="685"/>
      <c r="EQ131" s="685"/>
      <c r="ER131" s="685"/>
      <c r="ES131" s="685"/>
      <c r="ET131" s="685"/>
      <c r="EU131" s="685"/>
      <c r="EV131" s="685"/>
      <c r="EW131" s="685"/>
      <c r="EX131" s="685"/>
      <c r="EY131" s="685"/>
      <c r="EZ131" s="685"/>
      <c r="FA131" s="685"/>
      <c r="FB131" s="685"/>
      <c r="FC131" s="685"/>
      <c r="FD131" s="685"/>
      <c r="FE131" s="685"/>
      <c r="FF131" s="685"/>
      <c r="FG131" s="685"/>
      <c r="FH131" s="685"/>
      <c r="FI131" s="685"/>
      <c r="FJ131" s="685"/>
      <c r="FK131" s="685"/>
      <c r="FL131" s="685"/>
      <c r="FM131" s="685"/>
      <c r="FN131" s="685"/>
      <c r="FO131" s="685"/>
      <c r="FP131" s="685"/>
      <c r="FQ131" s="685"/>
      <c r="FR131" s="685"/>
      <c r="FS131" s="685"/>
      <c r="FT131" s="685"/>
      <c r="FU131" s="685"/>
      <c r="FV131" s="685"/>
      <c r="FW131" s="685"/>
      <c r="FX131" s="685"/>
      <c r="FY131" s="685"/>
      <c r="FZ131" s="685"/>
      <c r="GA131" s="685"/>
      <c r="GB131" s="685"/>
      <c r="GC131" s="685"/>
      <c r="GD131" s="685"/>
      <c r="GE131" s="685"/>
      <c r="GF131" s="685"/>
      <c r="GG131" s="685"/>
      <c r="GH131" s="685"/>
      <c r="GI131" s="685"/>
      <c r="GJ131" s="685"/>
      <c r="GK131" s="685"/>
      <c r="GL131" s="685"/>
      <c r="GM131" s="685"/>
      <c r="GN131" s="685"/>
      <c r="GO131" s="685"/>
      <c r="GP131" s="685"/>
      <c r="GQ131" s="685"/>
      <c r="GR131" s="685"/>
      <c r="GS131" s="685"/>
      <c r="GT131" s="685"/>
      <c r="GU131" s="685"/>
      <c r="GV131" s="685"/>
      <c r="GW131" s="685"/>
      <c r="GX131" s="685"/>
      <c r="GY131" s="685"/>
      <c r="GZ131" s="685"/>
      <c r="HA131" s="685"/>
      <c r="HB131" s="685"/>
      <c r="HC131" s="685"/>
      <c r="HD131" s="685"/>
      <c r="HE131" s="685"/>
      <c r="HF131" s="685"/>
      <c r="HG131" s="685"/>
      <c r="HH131" s="685"/>
      <c r="HI131" s="685"/>
      <c r="HJ131" s="685"/>
      <c r="HK131" s="685"/>
      <c r="HL131" s="685"/>
      <c r="HM131" s="685"/>
      <c r="HN131" s="685"/>
      <c r="HO131" s="685"/>
      <c r="HP131" s="685"/>
      <c r="HQ131" s="685"/>
      <c r="HR131" s="685"/>
      <c r="HS131" s="685"/>
      <c r="HT131" s="685"/>
      <c r="HU131" s="685"/>
      <c r="HV131" s="685"/>
      <c r="HW131" s="685"/>
      <c r="HX131" s="685"/>
      <c r="HY131" s="685"/>
      <c r="HZ131" s="685"/>
      <c r="IA131" s="685"/>
      <c r="IB131" s="685"/>
      <c r="IC131" s="685"/>
      <c r="ID131" s="685"/>
      <c r="IE131" s="685"/>
      <c r="IF131" s="685"/>
      <c r="IG131" s="685"/>
      <c r="IH131" s="685"/>
      <c r="II131" s="685"/>
      <c r="IJ131" s="685"/>
      <c r="IK131" s="685"/>
      <c r="IL131" s="685"/>
      <c r="IM131" s="685"/>
      <c r="IN131" s="685"/>
      <c r="IO131" s="685"/>
      <c r="IP131" s="685"/>
      <c r="IQ131" s="685"/>
      <c r="IR131" s="685"/>
      <c r="IS131" s="685"/>
      <c r="IT131" s="694"/>
      <c r="IU131" s="695"/>
    </row>
    <row r="132" spans="1:255" ht="3" customHeight="1" x14ac:dyDescent="0.25">
      <c r="A132" s="93"/>
      <c r="B132" s="93"/>
      <c r="C132" s="93"/>
      <c r="D132" s="93"/>
      <c r="E132" s="406"/>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7"/>
      <c r="AY132" s="407"/>
      <c r="AZ132" s="407"/>
      <c r="BA132" s="407"/>
      <c r="BB132" s="407"/>
      <c r="BC132" s="407"/>
      <c r="BD132" s="407"/>
      <c r="BE132" s="407"/>
      <c r="BF132" s="407"/>
      <c r="BG132" s="407"/>
      <c r="BH132" s="407"/>
      <c r="BI132" s="407"/>
      <c r="BJ132" s="407"/>
      <c r="BK132" s="407"/>
      <c r="BL132" s="407"/>
      <c r="BM132" s="407"/>
      <c r="BN132" s="407"/>
      <c r="BO132" s="407"/>
      <c r="BP132" s="407"/>
      <c r="BQ132" s="407"/>
      <c r="BR132" s="407"/>
      <c r="BS132" s="407"/>
      <c r="BT132" s="407"/>
      <c r="BU132" s="407"/>
      <c r="BV132" s="407"/>
      <c r="BW132" s="407"/>
      <c r="BX132" s="407"/>
      <c r="BY132" s="407"/>
      <c r="BZ132" s="407"/>
      <c r="CA132" s="407"/>
      <c r="CB132" s="407"/>
      <c r="CC132" s="407"/>
      <c r="CD132" s="407"/>
      <c r="CE132" s="407"/>
      <c r="CF132" s="407"/>
      <c r="CG132" s="407"/>
      <c r="CH132" s="407"/>
      <c r="CI132" s="407"/>
      <c r="CJ132" s="407"/>
      <c r="CK132" s="407"/>
      <c r="CL132" s="407"/>
      <c r="CM132" s="407"/>
      <c r="CN132" s="407"/>
      <c r="CO132" s="407"/>
      <c r="CP132" s="407"/>
      <c r="CQ132" s="407"/>
      <c r="CR132" s="407"/>
      <c r="CS132" s="407"/>
      <c r="CT132" s="407"/>
      <c r="CU132" s="407"/>
      <c r="CV132" s="407"/>
      <c r="CW132" s="407"/>
      <c r="CX132" s="407"/>
      <c r="CY132" s="407"/>
      <c r="CZ132" s="407"/>
      <c r="DA132" s="407"/>
      <c r="DB132" s="407"/>
      <c r="DC132" s="407"/>
      <c r="DD132" s="407"/>
      <c r="DE132" s="407"/>
      <c r="DF132" s="407"/>
      <c r="DG132" s="407"/>
      <c r="DH132" s="407"/>
      <c r="DI132" s="407"/>
      <c r="DJ132" s="407"/>
      <c r="DK132" s="407"/>
      <c r="DL132" s="407"/>
      <c r="DM132" s="407"/>
      <c r="DN132" s="407"/>
      <c r="DO132" s="407"/>
      <c r="DP132" s="407"/>
      <c r="DQ132" s="407"/>
      <c r="DR132" s="407"/>
      <c r="DS132" s="407"/>
      <c r="DT132" s="407"/>
      <c r="DU132" s="407"/>
      <c r="DV132" s="407"/>
      <c r="DW132" s="407"/>
      <c r="DX132" s="407"/>
      <c r="DY132" s="407"/>
      <c r="DZ132" s="407"/>
      <c r="EA132" s="407"/>
      <c r="EB132" s="407"/>
      <c r="EC132" s="407"/>
      <c r="ED132" s="407"/>
      <c r="EE132" s="407"/>
      <c r="EF132" s="407"/>
      <c r="EG132" s="407"/>
      <c r="EH132" s="407"/>
      <c r="EI132" s="407"/>
      <c r="EJ132" s="407"/>
      <c r="EK132" s="407"/>
      <c r="EL132" s="407"/>
      <c r="EM132" s="407"/>
      <c r="EN132" s="407"/>
      <c r="EO132" s="407"/>
      <c r="EP132" s="407"/>
      <c r="EQ132" s="407"/>
      <c r="ER132" s="407"/>
      <c r="ES132" s="407"/>
      <c r="ET132" s="407"/>
      <c r="EU132" s="407"/>
      <c r="EV132" s="407"/>
      <c r="EW132" s="407"/>
      <c r="EX132" s="407"/>
      <c r="EY132" s="407"/>
      <c r="EZ132" s="407"/>
      <c r="FA132" s="407"/>
      <c r="FB132" s="407"/>
      <c r="FC132" s="407"/>
      <c r="FD132" s="407"/>
      <c r="FE132" s="407"/>
      <c r="FF132" s="407"/>
      <c r="FG132" s="407"/>
      <c r="FH132" s="407"/>
      <c r="FI132" s="407"/>
      <c r="FJ132" s="407"/>
      <c r="FK132" s="407"/>
      <c r="FL132" s="407"/>
      <c r="FM132" s="407"/>
      <c r="FN132" s="407"/>
      <c r="FO132" s="407"/>
      <c r="FP132" s="407"/>
      <c r="FQ132" s="407"/>
      <c r="FR132" s="407"/>
      <c r="FS132" s="407"/>
      <c r="FT132" s="407"/>
      <c r="FU132" s="407"/>
      <c r="FV132" s="407"/>
      <c r="FW132" s="407"/>
      <c r="FX132" s="407"/>
      <c r="FY132" s="407"/>
      <c r="FZ132" s="407"/>
      <c r="GA132" s="407"/>
      <c r="GB132" s="407"/>
      <c r="GC132" s="407"/>
      <c r="GD132" s="407"/>
      <c r="GE132" s="407"/>
      <c r="GF132" s="407"/>
      <c r="GG132" s="407"/>
      <c r="GH132" s="407"/>
      <c r="GI132" s="407"/>
      <c r="GJ132" s="407"/>
      <c r="GK132" s="407"/>
      <c r="GL132" s="407"/>
      <c r="GM132" s="407"/>
      <c r="GN132" s="407"/>
      <c r="GO132" s="407"/>
      <c r="GP132" s="407"/>
      <c r="GQ132" s="407"/>
      <c r="GR132" s="407"/>
      <c r="GS132" s="407"/>
      <c r="GT132" s="407"/>
      <c r="GU132" s="407"/>
      <c r="GV132" s="407"/>
      <c r="GW132" s="407"/>
      <c r="GX132" s="407"/>
      <c r="GY132" s="407"/>
      <c r="GZ132" s="407"/>
      <c r="HA132" s="407"/>
      <c r="HB132" s="407"/>
      <c r="HC132" s="407"/>
      <c r="HD132" s="407"/>
      <c r="HE132" s="407"/>
      <c r="HF132" s="407"/>
      <c r="HG132" s="407"/>
      <c r="HH132" s="407"/>
      <c r="HI132" s="407"/>
      <c r="HJ132" s="407"/>
      <c r="HK132" s="407"/>
      <c r="HL132" s="407"/>
      <c r="HM132" s="407"/>
      <c r="HN132" s="407"/>
      <c r="HO132" s="407"/>
      <c r="HP132" s="407"/>
      <c r="HQ132" s="407"/>
      <c r="HR132" s="407"/>
      <c r="HS132" s="407"/>
      <c r="HT132" s="407"/>
      <c r="HU132" s="407"/>
      <c r="HV132" s="407"/>
      <c r="HW132" s="407"/>
      <c r="HX132" s="407"/>
      <c r="HY132" s="407"/>
      <c r="HZ132" s="407"/>
      <c r="IA132" s="407"/>
      <c r="IB132" s="407"/>
      <c r="IC132" s="407"/>
      <c r="ID132" s="407"/>
      <c r="IE132" s="407"/>
      <c r="IF132" s="407"/>
      <c r="IG132" s="407"/>
      <c r="IH132" s="407"/>
      <c r="II132" s="407"/>
      <c r="IJ132" s="407"/>
      <c r="IK132" s="407"/>
      <c r="IL132" s="407"/>
      <c r="IM132" s="407"/>
      <c r="IN132" s="407"/>
      <c r="IO132" s="407"/>
      <c r="IP132" s="407"/>
      <c r="IQ132" s="407"/>
      <c r="IR132" s="407"/>
      <c r="IS132" s="407"/>
      <c r="IT132" s="407"/>
      <c r="IU132" s="466"/>
    </row>
    <row r="133" spans="1:255" ht="56.25" x14ac:dyDescent="0.25">
      <c r="A133" s="473" t="s">
        <v>363</v>
      </c>
      <c r="B133" s="71" t="str">
        <f>'Org ab 10 TEW'!C134</f>
        <v>Untere Denkmal-schutzbehörde</v>
      </c>
      <c r="C133" s="71" t="str">
        <f>'Org ab 10 TEW'!D134</f>
        <v>Wahrnehmung der Aufgaben der unteren Denkmalschutzbehörde nach 
§ 3 Abs. 2 SächsDSchG</v>
      </c>
      <c r="D133" s="71" t="str">
        <f>'Org ab 10 TEW'!E134</f>
        <v>keine Bemessung</v>
      </c>
      <c r="E133" s="395">
        <f t="shared" ref="E133:E134" si="16">SUM(F133:IU133)</f>
        <v>0</v>
      </c>
      <c r="F133" s="415"/>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7"/>
      <c r="AZ133" s="417"/>
      <c r="BA133" s="417"/>
      <c r="BB133" s="417"/>
      <c r="BC133" s="417"/>
      <c r="BD133" s="417"/>
      <c r="BE133" s="417"/>
      <c r="BF133" s="417"/>
      <c r="BG133" s="417"/>
      <c r="BH133" s="417"/>
      <c r="BI133" s="417"/>
      <c r="BJ133" s="417"/>
      <c r="BK133" s="417"/>
      <c r="BL133" s="417"/>
      <c r="BM133" s="417"/>
      <c r="BN133" s="417"/>
      <c r="BO133" s="417"/>
      <c r="BP133" s="417"/>
      <c r="BQ133" s="417"/>
      <c r="BR133" s="417"/>
      <c r="BS133" s="417"/>
      <c r="BT133" s="417"/>
      <c r="BU133" s="417"/>
      <c r="BV133" s="417"/>
      <c r="BW133" s="417"/>
      <c r="BX133" s="417"/>
      <c r="BY133" s="417"/>
      <c r="BZ133" s="417"/>
      <c r="CA133" s="417"/>
      <c r="CB133" s="417"/>
      <c r="CC133" s="417"/>
      <c r="CD133" s="417"/>
      <c r="CE133" s="417"/>
      <c r="CF133" s="417"/>
      <c r="CG133" s="417"/>
      <c r="CH133" s="417"/>
      <c r="CI133" s="417"/>
      <c r="CJ133" s="417"/>
      <c r="CK133" s="417"/>
      <c r="CL133" s="417"/>
      <c r="CM133" s="417"/>
      <c r="CN133" s="417"/>
      <c r="CO133" s="417"/>
      <c r="CP133" s="417"/>
      <c r="CQ133" s="417"/>
      <c r="CR133" s="417"/>
      <c r="CS133" s="417"/>
      <c r="CT133" s="417"/>
      <c r="CU133" s="417"/>
      <c r="CV133" s="417"/>
      <c r="CW133" s="417"/>
      <c r="CX133" s="417"/>
      <c r="CY133" s="417"/>
      <c r="CZ133" s="417"/>
      <c r="DA133" s="417"/>
      <c r="DB133" s="417"/>
      <c r="DC133" s="417"/>
      <c r="DD133" s="417"/>
      <c r="DE133" s="417"/>
      <c r="DF133" s="417"/>
      <c r="DG133" s="417"/>
      <c r="DH133" s="417"/>
      <c r="DI133" s="417"/>
      <c r="DJ133" s="417"/>
      <c r="DK133" s="417"/>
      <c r="DL133" s="417"/>
      <c r="DM133" s="417"/>
      <c r="DN133" s="417"/>
      <c r="DO133" s="417"/>
      <c r="DP133" s="417"/>
      <c r="DQ133" s="417"/>
      <c r="DR133" s="417"/>
      <c r="DS133" s="417"/>
      <c r="DT133" s="417"/>
      <c r="DU133" s="417"/>
      <c r="DV133" s="417"/>
      <c r="DW133" s="417"/>
      <c r="DX133" s="417"/>
      <c r="DY133" s="417"/>
      <c r="DZ133" s="417"/>
      <c r="EA133" s="417"/>
      <c r="EB133" s="417"/>
      <c r="EC133" s="417"/>
      <c r="ED133" s="417"/>
      <c r="EE133" s="417"/>
      <c r="EF133" s="417"/>
      <c r="EG133" s="417"/>
      <c r="EH133" s="417"/>
      <c r="EI133" s="417"/>
      <c r="EJ133" s="417"/>
      <c r="EK133" s="417"/>
      <c r="EL133" s="417"/>
      <c r="EM133" s="417"/>
      <c r="EN133" s="417"/>
      <c r="EO133" s="417"/>
      <c r="EP133" s="417"/>
      <c r="EQ133" s="417"/>
      <c r="ER133" s="417"/>
      <c r="ES133" s="417"/>
      <c r="ET133" s="417"/>
      <c r="EU133" s="417"/>
      <c r="EV133" s="417"/>
      <c r="EW133" s="417"/>
      <c r="EX133" s="417"/>
      <c r="EY133" s="417"/>
      <c r="EZ133" s="417"/>
      <c r="FA133" s="417"/>
      <c r="FB133" s="417"/>
      <c r="FC133" s="417"/>
      <c r="FD133" s="417"/>
      <c r="FE133" s="417"/>
      <c r="FF133" s="417"/>
      <c r="FG133" s="417"/>
      <c r="FH133" s="417"/>
      <c r="FI133" s="417"/>
      <c r="FJ133" s="417"/>
      <c r="FK133" s="417"/>
      <c r="FL133" s="417"/>
      <c r="FM133" s="417"/>
      <c r="FN133" s="417"/>
      <c r="FO133" s="417"/>
      <c r="FP133" s="417"/>
      <c r="FQ133" s="417"/>
      <c r="FR133" s="417"/>
      <c r="FS133" s="417"/>
      <c r="FT133" s="417"/>
      <c r="FU133" s="417"/>
      <c r="FV133" s="417"/>
      <c r="FW133" s="417"/>
      <c r="FX133" s="417"/>
      <c r="FY133" s="417"/>
      <c r="FZ133" s="417"/>
      <c r="GA133" s="417"/>
      <c r="GB133" s="417"/>
      <c r="GC133" s="417"/>
      <c r="GD133" s="417"/>
      <c r="GE133" s="417"/>
      <c r="GF133" s="417"/>
      <c r="GG133" s="417"/>
      <c r="GH133" s="417"/>
      <c r="GI133" s="417"/>
      <c r="GJ133" s="417"/>
      <c r="GK133" s="417"/>
      <c r="GL133" s="417"/>
      <c r="GM133" s="417"/>
      <c r="GN133" s="417"/>
      <c r="GO133" s="417"/>
      <c r="GP133" s="417"/>
      <c r="GQ133" s="417"/>
      <c r="GR133" s="417"/>
      <c r="GS133" s="417"/>
      <c r="GT133" s="417"/>
      <c r="GU133" s="417"/>
      <c r="GV133" s="417"/>
      <c r="GW133" s="417"/>
      <c r="GX133" s="417"/>
      <c r="GY133" s="417"/>
      <c r="GZ133" s="417"/>
      <c r="HA133" s="417"/>
      <c r="HB133" s="417"/>
      <c r="HC133" s="417"/>
      <c r="HD133" s="417"/>
      <c r="HE133" s="417"/>
      <c r="HF133" s="417"/>
      <c r="HG133" s="417"/>
      <c r="HH133" s="417"/>
      <c r="HI133" s="417"/>
      <c r="HJ133" s="417"/>
      <c r="HK133" s="417"/>
      <c r="HL133" s="417"/>
      <c r="HM133" s="417"/>
      <c r="HN133" s="417"/>
      <c r="HO133" s="417"/>
      <c r="HP133" s="417"/>
      <c r="HQ133" s="417"/>
      <c r="HR133" s="417"/>
      <c r="HS133" s="417"/>
      <c r="HT133" s="417"/>
      <c r="HU133" s="417"/>
      <c r="HV133" s="417"/>
      <c r="HW133" s="417"/>
      <c r="HX133" s="417"/>
      <c r="HY133" s="417"/>
      <c r="HZ133" s="417"/>
      <c r="IA133" s="417"/>
      <c r="IB133" s="417"/>
      <c r="IC133" s="417"/>
      <c r="ID133" s="417"/>
      <c r="IE133" s="417"/>
      <c r="IF133" s="417"/>
      <c r="IG133" s="417"/>
      <c r="IH133" s="417"/>
      <c r="II133" s="417"/>
      <c r="IJ133" s="417"/>
      <c r="IK133" s="417"/>
      <c r="IL133" s="417"/>
      <c r="IM133" s="417"/>
      <c r="IN133" s="417"/>
      <c r="IO133" s="417"/>
      <c r="IP133" s="417"/>
      <c r="IQ133" s="417"/>
      <c r="IR133" s="417"/>
      <c r="IS133" s="417"/>
      <c r="IT133" s="456"/>
      <c r="IU133" s="402"/>
    </row>
    <row r="134" spans="1:255" ht="22.5" x14ac:dyDescent="0.25">
      <c r="A134" s="79" t="s">
        <v>364</v>
      </c>
      <c r="B134" s="71" t="str">
        <f>'Org ab 10 TEW'!C135</f>
        <v>Untere Denkmal-schutzbehörde</v>
      </c>
      <c r="C134" s="71" t="str">
        <f>'Org ab 10 TEW'!D135</f>
        <v>Bearbeitung von Fördermittelanträgen</v>
      </c>
      <c r="D134" s="71" t="str">
        <f>'Org ab 10 TEW'!E135</f>
        <v>keine Bemessung</v>
      </c>
      <c r="E134" s="395">
        <f t="shared" si="16"/>
        <v>0</v>
      </c>
      <c r="F134" s="415"/>
      <c r="G134" s="415"/>
      <c r="H134" s="415"/>
      <c r="I134" s="415"/>
      <c r="J134" s="415"/>
      <c r="K134" s="415"/>
      <c r="L134" s="415"/>
      <c r="M134" s="415"/>
      <c r="N134" s="415"/>
      <c r="O134" s="415"/>
      <c r="P134" s="415"/>
      <c r="Q134" s="415"/>
      <c r="R134" s="415"/>
      <c r="S134" s="415"/>
      <c r="T134" s="415"/>
      <c r="U134" s="415"/>
      <c r="V134" s="415"/>
      <c r="W134" s="415"/>
      <c r="X134" s="415"/>
      <c r="Y134" s="415"/>
      <c r="Z134" s="415"/>
      <c r="AA134" s="415"/>
      <c r="AB134" s="417"/>
      <c r="AC134" s="417"/>
      <c r="AD134" s="417"/>
      <c r="AE134" s="417"/>
      <c r="AF134" s="417"/>
      <c r="AG134" s="417"/>
      <c r="AH134" s="417"/>
      <c r="AI134" s="417"/>
      <c r="AJ134" s="417"/>
      <c r="AK134" s="417"/>
      <c r="AL134" s="417"/>
      <c r="AM134" s="417"/>
      <c r="AN134" s="417"/>
      <c r="AO134" s="417"/>
      <c r="AP134" s="417"/>
      <c r="AQ134" s="417"/>
      <c r="AR134" s="417"/>
      <c r="AS134" s="417"/>
      <c r="AT134" s="417"/>
      <c r="AU134" s="417"/>
      <c r="AV134" s="417"/>
      <c r="AW134" s="417"/>
      <c r="AX134" s="417"/>
      <c r="AY134" s="417"/>
      <c r="AZ134" s="417"/>
      <c r="BA134" s="417"/>
      <c r="BB134" s="417"/>
      <c r="BC134" s="417"/>
      <c r="BD134" s="417"/>
      <c r="BE134" s="417"/>
      <c r="BF134" s="417"/>
      <c r="BG134" s="417"/>
      <c r="BH134" s="417"/>
      <c r="BI134" s="417"/>
      <c r="BJ134" s="417"/>
      <c r="BK134" s="417"/>
      <c r="BL134" s="417"/>
      <c r="BM134" s="417"/>
      <c r="BN134" s="417"/>
      <c r="BO134" s="417"/>
      <c r="BP134" s="417"/>
      <c r="BQ134" s="417"/>
      <c r="BR134" s="417"/>
      <c r="BS134" s="417"/>
      <c r="BT134" s="417"/>
      <c r="BU134" s="417"/>
      <c r="BV134" s="417"/>
      <c r="BW134" s="417"/>
      <c r="BX134" s="417"/>
      <c r="BY134" s="417"/>
      <c r="BZ134" s="417"/>
      <c r="CA134" s="417"/>
      <c r="CB134" s="417"/>
      <c r="CC134" s="417"/>
      <c r="CD134" s="417"/>
      <c r="CE134" s="417"/>
      <c r="CF134" s="417"/>
      <c r="CG134" s="417"/>
      <c r="CH134" s="417"/>
      <c r="CI134" s="417"/>
      <c r="CJ134" s="417"/>
      <c r="CK134" s="417"/>
      <c r="CL134" s="417"/>
      <c r="CM134" s="417"/>
      <c r="CN134" s="417"/>
      <c r="CO134" s="417"/>
      <c r="CP134" s="417"/>
      <c r="CQ134" s="417"/>
      <c r="CR134" s="417"/>
      <c r="CS134" s="417"/>
      <c r="CT134" s="417"/>
      <c r="CU134" s="417"/>
      <c r="CV134" s="417"/>
      <c r="CW134" s="417"/>
      <c r="CX134" s="417"/>
      <c r="CY134" s="417"/>
      <c r="CZ134" s="417"/>
      <c r="DA134" s="417"/>
      <c r="DB134" s="417"/>
      <c r="DC134" s="417"/>
      <c r="DD134" s="417"/>
      <c r="DE134" s="417"/>
      <c r="DF134" s="417"/>
      <c r="DG134" s="417"/>
      <c r="DH134" s="417"/>
      <c r="DI134" s="417"/>
      <c r="DJ134" s="417"/>
      <c r="DK134" s="417"/>
      <c r="DL134" s="417"/>
      <c r="DM134" s="417"/>
      <c r="DN134" s="417"/>
      <c r="DO134" s="417"/>
      <c r="DP134" s="417"/>
      <c r="DQ134" s="417"/>
      <c r="DR134" s="417"/>
      <c r="DS134" s="417"/>
      <c r="DT134" s="417"/>
      <c r="DU134" s="417"/>
      <c r="DV134" s="417"/>
      <c r="DW134" s="417"/>
      <c r="DX134" s="417"/>
      <c r="DY134" s="417"/>
      <c r="DZ134" s="417"/>
      <c r="EA134" s="417"/>
      <c r="EB134" s="417"/>
      <c r="EC134" s="417"/>
      <c r="ED134" s="417"/>
      <c r="EE134" s="417"/>
      <c r="EF134" s="417"/>
      <c r="EG134" s="417"/>
      <c r="EH134" s="417"/>
      <c r="EI134" s="417"/>
      <c r="EJ134" s="417"/>
      <c r="EK134" s="417"/>
      <c r="EL134" s="417"/>
      <c r="EM134" s="417"/>
      <c r="EN134" s="417"/>
      <c r="EO134" s="417"/>
      <c r="EP134" s="417"/>
      <c r="EQ134" s="417"/>
      <c r="ER134" s="417"/>
      <c r="ES134" s="417"/>
      <c r="ET134" s="417"/>
      <c r="EU134" s="417"/>
      <c r="EV134" s="417"/>
      <c r="EW134" s="417"/>
      <c r="EX134" s="417"/>
      <c r="EY134" s="417"/>
      <c r="EZ134" s="417"/>
      <c r="FA134" s="417"/>
      <c r="FB134" s="417"/>
      <c r="FC134" s="417"/>
      <c r="FD134" s="417"/>
      <c r="FE134" s="417"/>
      <c r="FF134" s="417"/>
      <c r="FG134" s="417"/>
      <c r="FH134" s="417"/>
      <c r="FI134" s="417"/>
      <c r="FJ134" s="417"/>
      <c r="FK134" s="417"/>
      <c r="FL134" s="417"/>
      <c r="FM134" s="417"/>
      <c r="FN134" s="417"/>
      <c r="FO134" s="417"/>
      <c r="FP134" s="417"/>
      <c r="FQ134" s="417"/>
      <c r="FR134" s="417"/>
      <c r="FS134" s="417"/>
      <c r="FT134" s="417"/>
      <c r="FU134" s="417"/>
      <c r="FV134" s="417"/>
      <c r="FW134" s="417"/>
      <c r="FX134" s="417"/>
      <c r="FY134" s="417"/>
      <c r="FZ134" s="417"/>
      <c r="GA134" s="417"/>
      <c r="GB134" s="417"/>
      <c r="GC134" s="417"/>
      <c r="GD134" s="417"/>
      <c r="GE134" s="417"/>
      <c r="GF134" s="417"/>
      <c r="GG134" s="417"/>
      <c r="GH134" s="417"/>
      <c r="GI134" s="417"/>
      <c r="GJ134" s="417"/>
      <c r="GK134" s="417"/>
      <c r="GL134" s="417"/>
      <c r="GM134" s="417"/>
      <c r="GN134" s="417"/>
      <c r="GO134" s="417"/>
      <c r="GP134" s="417"/>
      <c r="GQ134" s="417"/>
      <c r="GR134" s="417"/>
      <c r="GS134" s="417"/>
      <c r="GT134" s="417"/>
      <c r="GU134" s="417"/>
      <c r="GV134" s="417"/>
      <c r="GW134" s="417"/>
      <c r="GX134" s="417"/>
      <c r="GY134" s="417"/>
      <c r="GZ134" s="417"/>
      <c r="HA134" s="417"/>
      <c r="HB134" s="417"/>
      <c r="HC134" s="417"/>
      <c r="HD134" s="417"/>
      <c r="HE134" s="417"/>
      <c r="HF134" s="417"/>
      <c r="HG134" s="417"/>
      <c r="HH134" s="417"/>
      <c r="HI134" s="417"/>
      <c r="HJ134" s="417"/>
      <c r="HK134" s="417"/>
      <c r="HL134" s="417"/>
      <c r="HM134" s="417"/>
      <c r="HN134" s="417"/>
      <c r="HO134" s="417"/>
      <c r="HP134" s="417"/>
      <c r="HQ134" s="417"/>
      <c r="HR134" s="417"/>
      <c r="HS134" s="417"/>
      <c r="HT134" s="417"/>
      <c r="HU134" s="417"/>
      <c r="HV134" s="417"/>
      <c r="HW134" s="417"/>
      <c r="HX134" s="417"/>
      <c r="HY134" s="417"/>
      <c r="HZ134" s="417"/>
      <c r="IA134" s="417"/>
      <c r="IB134" s="417"/>
      <c r="IC134" s="417"/>
      <c r="ID134" s="417"/>
      <c r="IE134" s="417"/>
      <c r="IF134" s="417"/>
      <c r="IG134" s="417"/>
      <c r="IH134" s="417"/>
      <c r="II134" s="417"/>
      <c r="IJ134" s="417"/>
      <c r="IK134" s="417"/>
      <c r="IL134" s="417"/>
      <c r="IM134" s="417"/>
      <c r="IN134" s="417"/>
      <c r="IO134" s="417"/>
      <c r="IP134" s="417"/>
      <c r="IQ134" s="417"/>
      <c r="IR134" s="417"/>
      <c r="IS134" s="417"/>
      <c r="IT134" s="456"/>
      <c r="IU134" s="402"/>
    </row>
    <row r="135" spans="1:255" ht="3" customHeight="1" x14ac:dyDescent="0.25">
      <c r="A135" s="92"/>
      <c r="B135" s="93"/>
      <c r="C135" s="93"/>
      <c r="D135" s="93"/>
      <c r="E135" s="406"/>
      <c r="F135" s="407"/>
      <c r="G135" s="407"/>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AM135" s="407"/>
      <c r="AN135" s="407"/>
      <c r="AO135" s="407"/>
      <c r="AP135" s="407"/>
      <c r="AQ135" s="407"/>
      <c r="AR135" s="407"/>
      <c r="AS135" s="407"/>
      <c r="AT135" s="407"/>
      <c r="AU135" s="407"/>
      <c r="AV135" s="407"/>
      <c r="AW135" s="407"/>
      <c r="AX135" s="407"/>
      <c r="AY135" s="407"/>
      <c r="AZ135" s="407"/>
      <c r="BA135" s="407"/>
      <c r="BB135" s="407"/>
      <c r="BC135" s="407"/>
      <c r="BD135" s="407"/>
      <c r="BE135" s="407"/>
      <c r="BF135" s="407"/>
      <c r="BG135" s="407"/>
      <c r="BH135" s="407"/>
      <c r="BI135" s="407"/>
      <c r="BJ135" s="407"/>
      <c r="BK135" s="407"/>
      <c r="BL135" s="407"/>
      <c r="BM135" s="407"/>
      <c r="BN135" s="407"/>
      <c r="BO135" s="407"/>
      <c r="BP135" s="407"/>
      <c r="BQ135" s="407"/>
      <c r="BR135" s="407"/>
      <c r="BS135" s="407"/>
      <c r="BT135" s="407"/>
      <c r="BU135" s="407"/>
      <c r="BV135" s="407"/>
      <c r="BW135" s="407"/>
      <c r="BX135" s="407"/>
      <c r="BY135" s="407"/>
      <c r="BZ135" s="407"/>
      <c r="CA135" s="407"/>
      <c r="CB135" s="407"/>
      <c r="CC135" s="407"/>
      <c r="CD135" s="407"/>
      <c r="CE135" s="407"/>
      <c r="CF135" s="407"/>
      <c r="CG135" s="407"/>
      <c r="CH135" s="407"/>
      <c r="CI135" s="407"/>
      <c r="CJ135" s="407"/>
      <c r="CK135" s="407"/>
      <c r="CL135" s="407"/>
      <c r="CM135" s="407"/>
      <c r="CN135" s="407"/>
      <c r="CO135" s="407"/>
      <c r="CP135" s="407"/>
      <c r="CQ135" s="407"/>
      <c r="CR135" s="407"/>
      <c r="CS135" s="407"/>
      <c r="CT135" s="407"/>
      <c r="CU135" s="407"/>
      <c r="CV135" s="407"/>
      <c r="CW135" s="407"/>
      <c r="CX135" s="407"/>
      <c r="CY135" s="407"/>
      <c r="CZ135" s="407"/>
      <c r="DA135" s="407"/>
      <c r="DB135" s="407"/>
      <c r="DC135" s="407"/>
      <c r="DD135" s="407"/>
      <c r="DE135" s="407"/>
      <c r="DF135" s="407"/>
      <c r="DG135" s="407"/>
      <c r="DH135" s="407"/>
      <c r="DI135" s="407"/>
      <c r="DJ135" s="407"/>
      <c r="DK135" s="407"/>
      <c r="DL135" s="407"/>
      <c r="DM135" s="407"/>
      <c r="DN135" s="407"/>
      <c r="DO135" s="407"/>
      <c r="DP135" s="407"/>
      <c r="DQ135" s="407"/>
      <c r="DR135" s="407"/>
      <c r="DS135" s="407"/>
      <c r="DT135" s="407"/>
      <c r="DU135" s="407"/>
      <c r="DV135" s="407"/>
      <c r="DW135" s="407"/>
      <c r="DX135" s="407"/>
      <c r="DY135" s="407"/>
      <c r="DZ135" s="407"/>
      <c r="EA135" s="407"/>
      <c r="EB135" s="407"/>
      <c r="EC135" s="407"/>
      <c r="ED135" s="407"/>
      <c r="EE135" s="407"/>
      <c r="EF135" s="407"/>
      <c r="EG135" s="407"/>
      <c r="EH135" s="407"/>
      <c r="EI135" s="407"/>
      <c r="EJ135" s="407"/>
      <c r="EK135" s="407"/>
      <c r="EL135" s="407"/>
      <c r="EM135" s="407"/>
      <c r="EN135" s="407"/>
      <c r="EO135" s="407"/>
      <c r="EP135" s="407"/>
      <c r="EQ135" s="407"/>
      <c r="ER135" s="407"/>
      <c r="ES135" s="407"/>
      <c r="ET135" s="407"/>
      <c r="EU135" s="407"/>
      <c r="EV135" s="407"/>
      <c r="EW135" s="407"/>
      <c r="EX135" s="407"/>
      <c r="EY135" s="407"/>
      <c r="EZ135" s="407"/>
      <c r="FA135" s="407"/>
      <c r="FB135" s="407"/>
      <c r="FC135" s="407"/>
      <c r="FD135" s="407"/>
      <c r="FE135" s="407"/>
      <c r="FF135" s="407"/>
      <c r="FG135" s="407"/>
      <c r="FH135" s="407"/>
      <c r="FI135" s="407"/>
      <c r="FJ135" s="407"/>
      <c r="FK135" s="407"/>
      <c r="FL135" s="407"/>
      <c r="FM135" s="407"/>
      <c r="FN135" s="407"/>
      <c r="FO135" s="407"/>
      <c r="FP135" s="407"/>
      <c r="FQ135" s="407"/>
      <c r="FR135" s="407"/>
      <c r="FS135" s="407"/>
      <c r="FT135" s="407"/>
      <c r="FU135" s="407"/>
      <c r="FV135" s="407"/>
      <c r="FW135" s="407"/>
      <c r="FX135" s="407"/>
      <c r="FY135" s="407"/>
      <c r="FZ135" s="407"/>
      <c r="GA135" s="407"/>
      <c r="GB135" s="407"/>
      <c r="GC135" s="407"/>
      <c r="GD135" s="407"/>
      <c r="GE135" s="407"/>
      <c r="GF135" s="407"/>
      <c r="GG135" s="407"/>
      <c r="GH135" s="407"/>
      <c r="GI135" s="407"/>
      <c r="GJ135" s="407"/>
      <c r="GK135" s="407"/>
      <c r="GL135" s="407"/>
      <c r="GM135" s="407"/>
      <c r="GN135" s="407"/>
      <c r="GO135" s="407"/>
      <c r="GP135" s="407"/>
      <c r="GQ135" s="407"/>
      <c r="GR135" s="407"/>
      <c r="GS135" s="407"/>
      <c r="GT135" s="407"/>
      <c r="GU135" s="407"/>
      <c r="GV135" s="407"/>
      <c r="GW135" s="407"/>
      <c r="GX135" s="407"/>
      <c r="GY135" s="407"/>
      <c r="GZ135" s="407"/>
      <c r="HA135" s="407"/>
      <c r="HB135" s="407"/>
      <c r="HC135" s="407"/>
      <c r="HD135" s="407"/>
      <c r="HE135" s="407"/>
      <c r="HF135" s="407"/>
      <c r="HG135" s="407"/>
      <c r="HH135" s="407"/>
      <c r="HI135" s="407"/>
      <c r="HJ135" s="407"/>
      <c r="HK135" s="407"/>
      <c r="HL135" s="407"/>
      <c r="HM135" s="407"/>
      <c r="HN135" s="407"/>
      <c r="HO135" s="407"/>
      <c r="HP135" s="407"/>
      <c r="HQ135" s="407"/>
      <c r="HR135" s="407"/>
      <c r="HS135" s="407"/>
      <c r="HT135" s="407"/>
      <c r="HU135" s="407"/>
      <c r="HV135" s="407"/>
      <c r="HW135" s="407"/>
      <c r="HX135" s="407"/>
      <c r="HY135" s="407"/>
      <c r="HZ135" s="407"/>
      <c r="IA135" s="407"/>
      <c r="IB135" s="407"/>
      <c r="IC135" s="407"/>
      <c r="ID135" s="407"/>
      <c r="IE135" s="407"/>
      <c r="IF135" s="407"/>
      <c r="IG135" s="407"/>
      <c r="IH135" s="407"/>
      <c r="II135" s="407"/>
      <c r="IJ135" s="407"/>
      <c r="IK135" s="407"/>
      <c r="IL135" s="407"/>
      <c r="IM135" s="407"/>
      <c r="IN135" s="407"/>
      <c r="IO135" s="407"/>
      <c r="IP135" s="407"/>
      <c r="IQ135" s="407"/>
      <c r="IR135" s="407"/>
      <c r="IS135" s="407"/>
      <c r="IT135" s="407"/>
      <c r="IU135" s="466"/>
    </row>
    <row r="136" spans="1:255" ht="67.5" x14ac:dyDescent="0.25">
      <c r="A136" s="165" t="s">
        <v>369</v>
      </c>
      <c r="B136" s="71" t="str">
        <f>'Org ab 10 TEW'!C137</f>
        <v>Ver- und Entsorgung</v>
      </c>
      <c r="C136" s="71" t="str">
        <f>'Org ab 10 TEW'!D137</f>
        <v xml:space="preserve">Wahrnehmung der Aufgaben als öffentlich-rechtlicher Ver- und Entsorgungsträger für Wasserversorgung und Abwasserbeseitigung </v>
      </c>
      <c r="D136" s="71" t="str">
        <f>'Org ab 10 TEW'!E137</f>
        <v>keine Bemessung</v>
      </c>
      <c r="E136" s="395">
        <f t="shared" ref="E136:E137" si="17">SUM(F136:IU136)</f>
        <v>0</v>
      </c>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419"/>
      <c r="AP136" s="419"/>
      <c r="AQ136" s="419"/>
      <c r="AR136" s="419"/>
      <c r="AS136" s="419"/>
      <c r="AT136" s="419"/>
      <c r="AU136" s="419"/>
      <c r="AV136" s="419"/>
      <c r="AW136" s="419"/>
      <c r="AX136" s="419"/>
      <c r="AY136" s="419"/>
      <c r="AZ136" s="419"/>
      <c r="BA136" s="419"/>
      <c r="BB136" s="419"/>
      <c r="BC136" s="419"/>
      <c r="BD136" s="419"/>
      <c r="BE136" s="419"/>
      <c r="BF136" s="419"/>
      <c r="BG136" s="419"/>
      <c r="BH136" s="419"/>
      <c r="BI136" s="419"/>
      <c r="BJ136" s="419"/>
      <c r="BK136" s="419"/>
      <c r="BL136" s="419"/>
      <c r="BM136" s="419"/>
      <c r="BN136" s="419"/>
      <c r="BO136" s="419"/>
      <c r="BP136" s="419"/>
      <c r="BQ136" s="419"/>
      <c r="BR136" s="419"/>
      <c r="BS136" s="419"/>
      <c r="BT136" s="419"/>
      <c r="BU136" s="419"/>
      <c r="BV136" s="419"/>
      <c r="BW136" s="419"/>
      <c r="BX136" s="419"/>
      <c r="BY136" s="419"/>
      <c r="BZ136" s="419"/>
      <c r="CA136" s="419"/>
      <c r="CB136" s="419"/>
      <c r="CC136" s="419"/>
      <c r="CD136" s="419"/>
      <c r="CE136" s="419"/>
      <c r="CF136" s="419"/>
      <c r="CG136" s="419"/>
      <c r="CH136" s="419"/>
      <c r="CI136" s="419"/>
      <c r="CJ136" s="419"/>
      <c r="CK136" s="419"/>
      <c r="CL136" s="419"/>
      <c r="CM136" s="419"/>
      <c r="CN136" s="419"/>
      <c r="CO136" s="419"/>
      <c r="CP136" s="419"/>
      <c r="CQ136" s="419"/>
      <c r="CR136" s="419"/>
      <c r="CS136" s="419"/>
      <c r="CT136" s="419"/>
      <c r="CU136" s="419"/>
      <c r="CV136" s="419"/>
      <c r="CW136" s="419"/>
      <c r="CX136" s="419"/>
      <c r="CY136" s="419"/>
      <c r="CZ136" s="419"/>
      <c r="DA136" s="419"/>
      <c r="DB136" s="419"/>
      <c r="DC136" s="419"/>
      <c r="DD136" s="419"/>
      <c r="DE136" s="419"/>
      <c r="DF136" s="419"/>
      <c r="DG136" s="419"/>
      <c r="DH136" s="419"/>
      <c r="DI136" s="419"/>
      <c r="DJ136" s="419"/>
      <c r="DK136" s="419"/>
      <c r="DL136" s="419"/>
      <c r="DM136" s="419"/>
      <c r="DN136" s="419"/>
      <c r="DO136" s="419"/>
      <c r="DP136" s="419"/>
      <c r="DQ136" s="419"/>
      <c r="DR136" s="419"/>
      <c r="DS136" s="419"/>
      <c r="DT136" s="419"/>
      <c r="DU136" s="419"/>
      <c r="DV136" s="419"/>
      <c r="DW136" s="419"/>
      <c r="DX136" s="419"/>
      <c r="DY136" s="419"/>
      <c r="DZ136" s="419"/>
      <c r="EA136" s="419"/>
      <c r="EB136" s="419"/>
      <c r="EC136" s="419"/>
      <c r="ED136" s="419"/>
      <c r="EE136" s="419"/>
      <c r="EF136" s="419"/>
      <c r="EG136" s="419"/>
      <c r="EH136" s="419"/>
      <c r="EI136" s="419"/>
      <c r="EJ136" s="419"/>
      <c r="EK136" s="419"/>
      <c r="EL136" s="419"/>
      <c r="EM136" s="419"/>
      <c r="EN136" s="419"/>
      <c r="EO136" s="419"/>
      <c r="EP136" s="419"/>
      <c r="EQ136" s="419"/>
      <c r="ER136" s="419"/>
      <c r="ES136" s="419"/>
      <c r="ET136" s="419"/>
      <c r="EU136" s="419"/>
      <c r="EV136" s="419"/>
      <c r="EW136" s="419"/>
      <c r="EX136" s="419"/>
      <c r="EY136" s="419"/>
      <c r="EZ136" s="419"/>
      <c r="FA136" s="419"/>
      <c r="FB136" s="419"/>
      <c r="FC136" s="419"/>
      <c r="FD136" s="419"/>
      <c r="FE136" s="419"/>
      <c r="FF136" s="419"/>
      <c r="FG136" s="419"/>
      <c r="FH136" s="419"/>
      <c r="FI136" s="419"/>
      <c r="FJ136" s="419"/>
      <c r="FK136" s="419"/>
      <c r="FL136" s="419"/>
      <c r="FM136" s="419"/>
      <c r="FN136" s="419"/>
      <c r="FO136" s="419"/>
      <c r="FP136" s="419"/>
      <c r="FQ136" s="419"/>
      <c r="FR136" s="419"/>
      <c r="FS136" s="419"/>
      <c r="FT136" s="419"/>
      <c r="FU136" s="419"/>
      <c r="FV136" s="419"/>
      <c r="FW136" s="419"/>
      <c r="FX136" s="419"/>
      <c r="FY136" s="419"/>
      <c r="FZ136" s="419"/>
      <c r="GA136" s="419"/>
      <c r="GB136" s="419"/>
      <c r="GC136" s="419"/>
      <c r="GD136" s="419"/>
      <c r="GE136" s="419"/>
      <c r="GF136" s="419"/>
      <c r="GG136" s="419"/>
      <c r="GH136" s="419"/>
      <c r="GI136" s="419"/>
      <c r="GJ136" s="419"/>
      <c r="GK136" s="419"/>
      <c r="GL136" s="419"/>
      <c r="GM136" s="419"/>
      <c r="GN136" s="419"/>
      <c r="GO136" s="419"/>
      <c r="GP136" s="419"/>
      <c r="GQ136" s="419"/>
      <c r="GR136" s="419"/>
      <c r="GS136" s="419"/>
      <c r="GT136" s="419"/>
      <c r="GU136" s="419"/>
      <c r="GV136" s="419"/>
      <c r="GW136" s="419"/>
      <c r="GX136" s="419"/>
      <c r="GY136" s="419"/>
      <c r="GZ136" s="419"/>
      <c r="HA136" s="419"/>
      <c r="HB136" s="419"/>
      <c r="HC136" s="419"/>
      <c r="HD136" s="419"/>
      <c r="HE136" s="419"/>
      <c r="HF136" s="419"/>
      <c r="HG136" s="419"/>
      <c r="HH136" s="419"/>
      <c r="HI136" s="419"/>
      <c r="HJ136" s="419"/>
      <c r="HK136" s="419"/>
      <c r="HL136" s="419"/>
      <c r="HM136" s="419"/>
      <c r="HN136" s="419"/>
      <c r="HO136" s="419"/>
      <c r="HP136" s="419"/>
      <c r="HQ136" s="419"/>
      <c r="HR136" s="419"/>
      <c r="HS136" s="419"/>
      <c r="HT136" s="419"/>
      <c r="HU136" s="419"/>
      <c r="HV136" s="419"/>
      <c r="HW136" s="419"/>
      <c r="HX136" s="419"/>
      <c r="HY136" s="419"/>
      <c r="HZ136" s="419"/>
      <c r="IA136" s="419"/>
      <c r="IB136" s="419"/>
      <c r="IC136" s="419"/>
      <c r="ID136" s="419"/>
      <c r="IE136" s="419"/>
      <c r="IF136" s="419"/>
      <c r="IG136" s="419"/>
      <c r="IH136" s="419"/>
      <c r="II136" s="419"/>
      <c r="IJ136" s="419"/>
      <c r="IK136" s="419"/>
      <c r="IL136" s="419"/>
      <c r="IM136" s="419"/>
      <c r="IN136" s="419"/>
      <c r="IO136" s="419"/>
      <c r="IP136" s="419"/>
      <c r="IQ136" s="419"/>
      <c r="IR136" s="419"/>
      <c r="IS136" s="419"/>
      <c r="IT136" s="451"/>
      <c r="IU136" s="419"/>
    </row>
    <row r="137" spans="1:255" ht="22.5" x14ac:dyDescent="0.25">
      <c r="A137" s="167" t="s">
        <v>370</v>
      </c>
      <c r="B137" s="71" t="str">
        <f>'Org ab 10 TEW'!C138</f>
        <v>Ver- und Entsorgung</v>
      </c>
      <c r="C137" s="71" t="str">
        <f>'Org ab 10 TEW'!D138</f>
        <v>Energiegewinnung im Gemeindegebiet</v>
      </c>
      <c r="D137" s="71" t="str">
        <f>'Org ab 10 TEW'!E138</f>
        <v>keine Bemessung</v>
      </c>
      <c r="E137" s="395">
        <f t="shared" si="17"/>
        <v>0</v>
      </c>
      <c r="F137" s="419"/>
      <c r="G137" s="419"/>
      <c r="H137" s="419"/>
      <c r="I137" s="419"/>
      <c r="J137" s="419"/>
      <c r="K137" s="419"/>
      <c r="L137" s="419"/>
      <c r="M137" s="419"/>
      <c r="N137" s="419"/>
      <c r="O137" s="419"/>
      <c r="P137" s="419"/>
      <c r="Q137" s="419"/>
      <c r="R137" s="419"/>
      <c r="S137" s="419"/>
      <c r="T137" s="419"/>
      <c r="U137" s="419"/>
      <c r="V137" s="419"/>
      <c r="W137" s="419"/>
      <c r="X137" s="419"/>
      <c r="Y137" s="419"/>
      <c r="Z137" s="419"/>
      <c r="AA137" s="419"/>
      <c r="AB137" s="419"/>
      <c r="AC137" s="419"/>
      <c r="AD137" s="419"/>
      <c r="AE137" s="419"/>
      <c r="AF137" s="419"/>
      <c r="AG137" s="419"/>
      <c r="AH137" s="419"/>
      <c r="AI137" s="419"/>
      <c r="AJ137" s="419"/>
      <c r="AK137" s="419"/>
      <c r="AL137" s="419"/>
      <c r="AM137" s="419"/>
      <c r="AN137" s="419"/>
      <c r="AO137" s="419"/>
      <c r="AP137" s="419"/>
      <c r="AQ137" s="419"/>
      <c r="AR137" s="419"/>
      <c r="AS137" s="419"/>
      <c r="AT137" s="419"/>
      <c r="AU137" s="419"/>
      <c r="AV137" s="419"/>
      <c r="AW137" s="419"/>
      <c r="AX137" s="419"/>
      <c r="AY137" s="419"/>
      <c r="AZ137" s="419"/>
      <c r="BA137" s="419"/>
      <c r="BB137" s="419"/>
      <c r="BC137" s="419"/>
      <c r="BD137" s="419"/>
      <c r="BE137" s="419"/>
      <c r="BF137" s="419"/>
      <c r="BG137" s="419"/>
      <c r="BH137" s="419"/>
      <c r="BI137" s="419"/>
      <c r="BJ137" s="419"/>
      <c r="BK137" s="419"/>
      <c r="BL137" s="419"/>
      <c r="BM137" s="419"/>
      <c r="BN137" s="419"/>
      <c r="BO137" s="419"/>
      <c r="BP137" s="419"/>
      <c r="BQ137" s="419"/>
      <c r="BR137" s="419"/>
      <c r="BS137" s="419"/>
      <c r="BT137" s="419"/>
      <c r="BU137" s="419"/>
      <c r="BV137" s="419"/>
      <c r="BW137" s="419"/>
      <c r="BX137" s="419"/>
      <c r="BY137" s="419"/>
      <c r="BZ137" s="419"/>
      <c r="CA137" s="419"/>
      <c r="CB137" s="419"/>
      <c r="CC137" s="419"/>
      <c r="CD137" s="419"/>
      <c r="CE137" s="419"/>
      <c r="CF137" s="419"/>
      <c r="CG137" s="419"/>
      <c r="CH137" s="419"/>
      <c r="CI137" s="419"/>
      <c r="CJ137" s="419"/>
      <c r="CK137" s="419"/>
      <c r="CL137" s="419"/>
      <c r="CM137" s="419"/>
      <c r="CN137" s="419"/>
      <c r="CO137" s="419"/>
      <c r="CP137" s="419"/>
      <c r="CQ137" s="419"/>
      <c r="CR137" s="419"/>
      <c r="CS137" s="419"/>
      <c r="CT137" s="419"/>
      <c r="CU137" s="419"/>
      <c r="CV137" s="419"/>
      <c r="CW137" s="419"/>
      <c r="CX137" s="419"/>
      <c r="CY137" s="419"/>
      <c r="CZ137" s="419"/>
      <c r="DA137" s="419"/>
      <c r="DB137" s="419"/>
      <c r="DC137" s="419"/>
      <c r="DD137" s="419"/>
      <c r="DE137" s="419"/>
      <c r="DF137" s="419"/>
      <c r="DG137" s="419"/>
      <c r="DH137" s="419"/>
      <c r="DI137" s="419"/>
      <c r="DJ137" s="419"/>
      <c r="DK137" s="419"/>
      <c r="DL137" s="419"/>
      <c r="DM137" s="419"/>
      <c r="DN137" s="419"/>
      <c r="DO137" s="419"/>
      <c r="DP137" s="419"/>
      <c r="DQ137" s="419"/>
      <c r="DR137" s="419"/>
      <c r="DS137" s="419"/>
      <c r="DT137" s="419"/>
      <c r="DU137" s="419"/>
      <c r="DV137" s="419"/>
      <c r="DW137" s="419"/>
      <c r="DX137" s="419"/>
      <c r="DY137" s="419"/>
      <c r="DZ137" s="419"/>
      <c r="EA137" s="419"/>
      <c r="EB137" s="419"/>
      <c r="EC137" s="419"/>
      <c r="ED137" s="419"/>
      <c r="EE137" s="419"/>
      <c r="EF137" s="419"/>
      <c r="EG137" s="419"/>
      <c r="EH137" s="419"/>
      <c r="EI137" s="419"/>
      <c r="EJ137" s="419"/>
      <c r="EK137" s="419"/>
      <c r="EL137" s="419"/>
      <c r="EM137" s="419"/>
      <c r="EN137" s="419"/>
      <c r="EO137" s="419"/>
      <c r="EP137" s="419"/>
      <c r="EQ137" s="419"/>
      <c r="ER137" s="419"/>
      <c r="ES137" s="419"/>
      <c r="ET137" s="419"/>
      <c r="EU137" s="419"/>
      <c r="EV137" s="419"/>
      <c r="EW137" s="419"/>
      <c r="EX137" s="419"/>
      <c r="EY137" s="419"/>
      <c r="EZ137" s="419"/>
      <c r="FA137" s="419"/>
      <c r="FB137" s="419"/>
      <c r="FC137" s="419"/>
      <c r="FD137" s="419"/>
      <c r="FE137" s="419"/>
      <c r="FF137" s="419"/>
      <c r="FG137" s="419"/>
      <c r="FH137" s="419"/>
      <c r="FI137" s="419"/>
      <c r="FJ137" s="419"/>
      <c r="FK137" s="419"/>
      <c r="FL137" s="419"/>
      <c r="FM137" s="419"/>
      <c r="FN137" s="419"/>
      <c r="FO137" s="419"/>
      <c r="FP137" s="419"/>
      <c r="FQ137" s="419"/>
      <c r="FR137" s="419"/>
      <c r="FS137" s="419"/>
      <c r="FT137" s="419"/>
      <c r="FU137" s="419"/>
      <c r="FV137" s="419"/>
      <c r="FW137" s="419"/>
      <c r="FX137" s="419"/>
      <c r="FY137" s="419"/>
      <c r="FZ137" s="419"/>
      <c r="GA137" s="419"/>
      <c r="GB137" s="419"/>
      <c r="GC137" s="419"/>
      <c r="GD137" s="419"/>
      <c r="GE137" s="419"/>
      <c r="GF137" s="419"/>
      <c r="GG137" s="419"/>
      <c r="GH137" s="419"/>
      <c r="GI137" s="419"/>
      <c r="GJ137" s="419"/>
      <c r="GK137" s="419"/>
      <c r="GL137" s="419"/>
      <c r="GM137" s="419"/>
      <c r="GN137" s="419"/>
      <c r="GO137" s="419"/>
      <c r="GP137" s="419"/>
      <c r="GQ137" s="419"/>
      <c r="GR137" s="419"/>
      <c r="GS137" s="419"/>
      <c r="GT137" s="419"/>
      <c r="GU137" s="419"/>
      <c r="GV137" s="419"/>
      <c r="GW137" s="419"/>
      <c r="GX137" s="419"/>
      <c r="GY137" s="419"/>
      <c r="GZ137" s="419"/>
      <c r="HA137" s="419"/>
      <c r="HB137" s="419"/>
      <c r="HC137" s="419"/>
      <c r="HD137" s="419"/>
      <c r="HE137" s="419"/>
      <c r="HF137" s="419"/>
      <c r="HG137" s="419"/>
      <c r="HH137" s="419"/>
      <c r="HI137" s="419"/>
      <c r="HJ137" s="419"/>
      <c r="HK137" s="419"/>
      <c r="HL137" s="419"/>
      <c r="HM137" s="419"/>
      <c r="HN137" s="419"/>
      <c r="HO137" s="419"/>
      <c r="HP137" s="419"/>
      <c r="HQ137" s="419"/>
      <c r="HR137" s="419"/>
      <c r="HS137" s="419"/>
      <c r="HT137" s="419"/>
      <c r="HU137" s="419"/>
      <c r="HV137" s="419"/>
      <c r="HW137" s="419"/>
      <c r="HX137" s="419"/>
      <c r="HY137" s="419"/>
      <c r="HZ137" s="419"/>
      <c r="IA137" s="419"/>
      <c r="IB137" s="419"/>
      <c r="IC137" s="419"/>
      <c r="ID137" s="419"/>
      <c r="IE137" s="419"/>
      <c r="IF137" s="419"/>
      <c r="IG137" s="419"/>
      <c r="IH137" s="419"/>
      <c r="II137" s="419"/>
      <c r="IJ137" s="419"/>
      <c r="IK137" s="419"/>
      <c r="IL137" s="419"/>
      <c r="IM137" s="419"/>
      <c r="IN137" s="419"/>
      <c r="IO137" s="419"/>
      <c r="IP137" s="419"/>
      <c r="IQ137" s="419"/>
      <c r="IR137" s="419"/>
      <c r="IS137" s="419"/>
      <c r="IT137" s="451"/>
      <c r="IU137" s="419"/>
    </row>
    <row r="138" spans="1:255" ht="3" customHeight="1" x14ac:dyDescent="0.25">
      <c r="A138" s="93"/>
      <c r="B138" s="93"/>
      <c r="C138" s="93"/>
      <c r="D138" s="93"/>
      <c r="E138" s="406"/>
      <c r="F138" s="407"/>
      <c r="G138" s="407"/>
      <c r="H138" s="407"/>
      <c r="I138" s="407"/>
      <c r="J138" s="407"/>
      <c r="K138" s="407"/>
      <c r="L138" s="407"/>
      <c r="M138" s="407"/>
      <c r="N138" s="407"/>
      <c r="O138" s="407"/>
      <c r="P138" s="407"/>
      <c r="Q138" s="407"/>
      <c r="R138" s="407"/>
      <c r="S138" s="407"/>
      <c r="T138" s="407"/>
      <c r="U138" s="407"/>
      <c r="V138" s="407"/>
      <c r="W138" s="407"/>
      <c r="X138" s="407"/>
      <c r="Y138" s="407"/>
      <c r="Z138" s="407"/>
      <c r="AA138" s="407"/>
      <c r="AB138" s="407"/>
      <c r="AC138" s="407"/>
      <c r="AD138" s="407"/>
      <c r="AE138" s="407"/>
      <c r="AF138" s="407"/>
      <c r="AG138" s="407"/>
      <c r="AH138" s="407"/>
      <c r="AI138" s="407"/>
      <c r="AJ138" s="407"/>
      <c r="AK138" s="407"/>
      <c r="AL138" s="407"/>
      <c r="AM138" s="407"/>
      <c r="AN138" s="407"/>
      <c r="AO138" s="407"/>
      <c r="AP138" s="407"/>
      <c r="AQ138" s="407"/>
      <c r="AR138" s="407"/>
      <c r="AS138" s="407"/>
      <c r="AT138" s="407"/>
      <c r="AU138" s="407"/>
      <c r="AV138" s="407"/>
      <c r="AW138" s="407"/>
      <c r="AX138" s="407"/>
      <c r="AY138" s="407"/>
      <c r="AZ138" s="407"/>
      <c r="BA138" s="407"/>
      <c r="BB138" s="407"/>
      <c r="BC138" s="407"/>
      <c r="BD138" s="407"/>
      <c r="BE138" s="407"/>
      <c r="BF138" s="407"/>
      <c r="BG138" s="407"/>
      <c r="BH138" s="407"/>
      <c r="BI138" s="407"/>
      <c r="BJ138" s="407"/>
      <c r="BK138" s="407"/>
      <c r="BL138" s="407"/>
      <c r="BM138" s="407"/>
      <c r="BN138" s="407"/>
      <c r="BO138" s="407"/>
      <c r="BP138" s="407"/>
      <c r="BQ138" s="407"/>
      <c r="BR138" s="407"/>
      <c r="BS138" s="407"/>
      <c r="BT138" s="407"/>
      <c r="BU138" s="407"/>
      <c r="BV138" s="407"/>
      <c r="BW138" s="407"/>
      <c r="BX138" s="407"/>
      <c r="BY138" s="407"/>
      <c r="BZ138" s="407"/>
      <c r="CA138" s="407"/>
      <c r="CB138" s="407"/>
      <c r="CC138" s="407"/>
      <c r="CD138" s="407"/>
      <c r="CE138" s="407"/>
      <c r="CF138" s="407"/>
      <c r="CG138" s="407"/>
      <c r="CH138" s="407"/>
      <c r="CI138" s="407"/>
      <c r="CJ138" s="407"/>
      <c r="CK138" s="407"/>
      <c r="CL138" s="407"/>
      <c r="CM138" s="407"/>
      <c r="CN138" s="407"/>
      <c r="CO138" s="407"/>
      <c r="CP138" s="407"/>
      <c r="CQ138" s="407"/>
      <c r="CR138" s="407"/>
      <c r="CS138" s="407"/>
      <c r="CT138" s="407"/>
      <c r="CU138" s="407"/>
      <c r="CV138" s="407"/>
      <c r="CW138" s="407"/>
      <c r="CX138" s="407"/>
      <c r="CY138" s="407"/>
      <c r="CZ138" s="407"/>
      <c r="DA138" s="407"/>
      <c r="DB138" s="407"/>
      <c r="DC138" s="407"/>
      <c r="DD138" s="407"/>
      <c r="DE138" s="407"/>
      <c r="DF138" s="407"/>
      <c r="DG138" s="407"/>
      <c r="DH138" s="407"/>
      <c r="DI138" s="407"/>
      <c r="DJ138" s="407"/>
      <c r="DK138" s="407"/>
      <c r="DL138" s="407"/>
      <c r="DM138" s="407"/>
      <c r="DN138" s="407"/>
      <c r="DO138" s="407"/>
      <c r="DP138" s="407"/>
      <c r="DQ138" s="407"/>
      <c r="DR138" s="407"/>
      <c r="DS138" s="407"/>
      <c r="DT138" s="407"/>
      <c r="DU138" s="407"/>
      <c r="DV138" s="407"/>
      <c r="DW138" s="407"/>
      <c r="DX138" s="407"/>
      <c r="DY138" s="407"/>
      <c r="DZ138" s="407"/>
      <c r="EA138" s="407"/>
      <c r="EB138" s="407"/>
      <c r="EC138" s="407"/>
      <c r="ED138" s="407"/>
      <c r="EE138" s="407"/>
      <c r="EF138" s="407"/>
      <c r="EG138" s="407"/>
      <c r="EH138" s="407"/>
      <c r="EI138" s="407"/>
      <c r="EJ138" s="407"/>
      <c r="EK138" s="407"/>
      <c r="EL138" s="407"/>
      <c r="EM138" s="407"/>
      <c r="EN138" s="407"/>
      <c r="EO138" s="407"/>
      <c r="EP138" s="407"/>
      <c r="EQ138" s="407"/>
      <c r="ER138" s="407"/>
      <c r="ES138" s="407"/>
      <c r="ET138" s="407"/>
      <c r="EU138" s="407"/>
      <c r="EV138" s="407"/>
      <c r="EW138" s="407"/>
      <c r="EX138" s="407"/>
      <c r="EY138" s="407"/>
      <c r="EZ138" s="407"/>
      <c r="FA138" s="407"/>
      <c r="FB138" s="407"/>
      <c r="FC138" s="407"/>
      <c r="FD138" s="407"/>
      <c r="FE138" s="407"/>
      <c r="FF138" s="407"/>
      <c r="FG138" s="407"/>
      <c r="FH138" s="407"/>
      <c r="FI138" s="407"/>
      <c r="FJ138" s="407"/>
      <c r="FK138" s="407"/>
      <c r="FL138" s="407"/>
      <c r="FM138" s="407"/>
      <c r="FN138" s="407"/>
      <c r="FO138" s="407"/>
      <c r="FP138" s="407"/>
      <c r="FQ138" s="407"/>
      <c r="FR138" s="407"/>
      <c r="FS138" s="407"/>
      <c r="FT138" s="407"/>
      <c r="FU138" s="407"/>
      <c r="FV138" s="407"/>
      <c r="FW138" s="407"/>
      <c r="FX138" s="407"/>
      <c r="FY138" s="407"/>
      <c r="FZ138" s="407"/>
      <c r="GA138" s="407"/>
      <c r="GB138" s="407"/>
      <c r="GC138" s="407"/>
      <c r="GD138" s="407"/>
      <c r="GE138" s="407"/>
      <c r="GF138" s="407"/>
      <c r="GG138" s="407"/>
      <c r="GH138" s="407"/>
      <c r="GI138" s="407"/>
      <c r="GJ138" s="407"/>
      <c r="GK138" s="407"/>
      <c r="GL138" s="407"/>
      <c r="GM138" s="407"/>
      <c r="GN138" s="407"/>
      <c r="GO138" s="407"/>
      <c r="GP138" s="407"/>
      <c r="GQ138" s="407"/>
      <c r="GR138" s="407"/>
      <c r="GS138" s="407"/>
      <c r="GT138" s="407"/>
      <c r="GU138" s="407"/>
      <c r="GV138" s="407"/>
      <c r="GW138" s="407"/>
      <c r="GX138" s="407"/>
      <c r="GY138" s="407"/>
      <c r="GZ138" s="407"/>
      <c r="HA138" s="407"/>
      <c r="HB138" s="407"/>
      <c r="HC138" s="407"/>
      <c r="HD138" s="407"/>
      <c r="HE138" s="407"/>
      <c r="HF138" s="407"/>
      <c r="HG138" s="407"/>
      <c r="HH138" s="407"/>
      <c r="HI138" s="407"/>
      <c r="HJ138" s="407"/>
      <c r="HK138" s="407"/>
      <c r="HL138" s="407"/>
      <c r="HM138" s="407"/>
      <c r="HN138" s="407"/>
      <c r="HO138" s="407"/>
      <c r="HP138" s="407"/>
      <c r="HQ138" s="407"/>
      <c r="HR138" s="407"/>
      <c r="HS138" s="407"/>
      <c r="HT138" s="407"/>
      <c r="HU138" s="407"/>
      <c r="HV138" s="407"/>
      <c r="HW138" s="407"/>
      <c r="HX138" s="407"/>
      <c r="HY138" s="407"/>
      <c r="HZ138" s="407"/>
      <c r="IA138" s="407"/>
      <c r="IB138" s="407"/>
      <c r="IC138" s="407"/>
      <c r="ID138" s="407"/>
      <c r="IE138" s="407"/>
      <c r="IF138" s="407"/>
      <c r="IG138" s="407"/>
      <c r="IH138" s="407"/>
      <c r="II138" s="407"/>
      <c r="IJ138" s="407"/>
      <c r="IK138" s="407"/>
      <c r="IL138" s="407"/>
      <c r="IM138" s="407"/>
      <c r="IN138" s="407"/>
      <c r="IO138" s="407"/>
      <c r="IP138" s="407"/>
      <c r="IQ138" s="407"/>
      <c r="IR138" s="407"/>
      <c r="IS138" s="407"/>
      <c r="IT138" s="407"/>
      <c r="IU138" s="466"/>
    </row>
    <row r="139" spans="1:255" ht="45" x14ac:dyDescent="0.25">
      <c r="A139" s="79" t="s">
        <v>374</v>
      </c>
      <c r="B139" s="71" t="str">
        <f>'Org ab 10 TEW'!C140</f>
        <v>Verkehrsflächen und 
-anlagen</v>
      </c>
      <c r="C139" s="71" t="str">
        <f>'Org ab 10 TEW'!D140</f>
        <v xml:space="preserve">Planung und Bau von Gemeindestraßen (außer VOB und städtebauliche Sanierung) </v>
      </c>
      <c r="D139" s="71" t="str">
        <f>'Org ab 10 TEW'!E140</f>
        <v>1,00 VZÄ je 3.200 T€ Investitionsvolumen Gemeindestraßen und 
0,10 VZÄ je 30 km Straßenlänge</v>
      </c>
      <c r="E139" s="395">
        <f t="shared" ref="E139:E140" si="18">SUM(F139:IU139)</f>
        <v>0</v>
      </c>
      <c r="F139" s="420"/>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0"/>
      <c r="AD139" s="420"/>
      <c r="AE139" s="420"/>
      <c r="AF139" s="420"/>
      <c r="AG139" s="420"/>
      <c r="AH139" s="420"/>
      <c r="AI139" s="420"/>
      <c r="AJ139" s="420"/>
      <c r="AK139" s="420"/>
      <c r="AL139" s="420"/>
      <c r="AM139" s="420"/>
      <c r="AN139" s="420"/>
      <c r="AO139" s="420"/>
      <c r="AP139" s="420"/>
      <c r="AQ139" s="420"/>
      <c r="AR139" s="420"/>
      <c r="AS139" s="420"/>
      <c r="AT139" s="420"/>
      <c r="AU139" s="420"/>
      <c r="AV139" s="420"/>
      <c r="AW139" s="420"/>
      <c r="AX139" s="420"/>
      <c r="AY139" s="420"/>
      <c r="AZ139" s="420"/>
      <c r="BA139" s="420"/>
      <c r="BB139" s="420"/>
      <c r="BC139" s="420"/>
      <c r="BD139" s="420"/>
      <c r="BE139" s="420"/>
      <c r="BF139" s="420"/>
      <c r="BG139" s="420"/>
      <c r="BH139" s="420"/>
      <c r="BI139" s="420"/>
      <c r="BJ139" s="420"/>
      <c r="BK139" s="420"/>
      <c r="BL139" s="420"/>
      <c r="BM139" s="420"/>
      <c r="BN139" s="420"/>
      <c r="BO139" s="420"/>
      <c r="BP139" s="420"/>
      <c r="BQ139" s="420"/>
      <c r="BR139" s="420"/>
      <c r="BS139" s="420"/>
      <c r="BT139" s="420"/>
      <c r="BU139" s="420"/>
      <c r="BV139" s="420"/>
      <c r="BW139" s="420"/>
      <c r="BX139" s="420"/>
      <c r="BY139" s="420"/>
      <c r="BZ139" s="420"/>
      <c r="CA139" s="420"/>
      <c r="CB139" s="420"/>
      <c r="CC139" s="420"/>
      <c r="CD139" s="420"/>
      <c r="CE139" s="420"/>
      <c r="CF139" s="420"/>
      <c r="CG139" s="420"/>
      <c r="CH139" s="420"/>
      <c r="CI139" s="420"/>
      <c r="CJ139" s="420"/>
      <c r="CK139" s="420"/>
      <c r="CL139" s="420"/>
      <c r="CM139" s="420"/>
      <c r="CN139" s="420"/>
      <c r="CO139" s="420"/>
      <c r="CP139" s="420"/>
      <c r="CQ139" s="420"/>
      <c r="CR139" s="420"/>
      <c r="CS139" s="420"/>
      <c r="CT139" s="420"/>
      <c r="CU139" s="420"/>
      <c r="CV139" s="420"/>
      <c r="CW139" s="420"/>
      <c r="CX139" s="420"/>
      <c r="CY139" s="420"/>
      <c r="CZ139" s="420"/>
      <c r="DA139" s="420"/>
      <c r="DB139" s="420"/>
      <c r="DC139" s="420"/>
      <c r="DD139" s="420"/>
      <c r="DE139" s="420"/>
      <c r="DF139" s="420"/>
      <c r="DG139" s="420"/>
      <c r="DH139" s="420"/>
      <c r="DI139" s="420"/>
      <c r="DJ139" s="420"/>
      <c r="DK139" s="420"/>
      <c r="DL139" s="420"/>
      <c r="DM139" s="420"/>
      <c r="DN139" s="420"/>
      <c r="DO139" s="420"/>
      <c r="DP139" s="420"/>
      <c r="DQ139" s="420"/>
      <c r="DR139" s="420"/>
      <c r="DS139" s="420"/>
      <c r="DT139" s="420"/>
      <c r="DU139" s="420"/>
      <c r="DV139" s="420"/>
      <c r="DW139" s="420"/>
      <c r="DX139" s="420"/>
      <c r="DY139" s="420"/>
      <c r="DZ139" s="420"/>
      <c r="EA139" s="420"/>
      <c r="EB139" s="420"/>
      <c r="EC139" s="420"/>
      <c r="ED139" s="420"/>
      <c r="EE139" s="420"/>
      <c r="EF139" s="420"/>
      <c r="EG139" s="420"/>
      <c r="EH139" s="420"/>
      <c r="EI139" s="420"/>
      <c r="EJ139" s="420"/>
      <c r="EK139" s="420"/>
      <c r="EL139" s="420"/>
      <c r="EM139" s="420"/>
      <c r="EN139" s="420"/>
      <c r="EO139" s="420"/>
      <c r="EP139" s="420"/>
      <c r="EQ139" s="420"/>
      <c r="ER139" s="420"/>
      <c r="ES139" s="420"/>
      <c r="ET139" s="420"/>
      <c r="EU139" s="420"/>
      <c r="EV139" s="420"/>
      <c r="EW139" s="420"/>
      <c r="EX139" s="420"/>
      <c r="EY139" s="420"/>
      <c r="EZ139" s="420"/>
      <c r="FA139" s="420"/>
      <c r="FB139" s="420"/>
      <c r="FC139" s="420"/>
      <c r="FD139" s="420"/>
      <c r="FE139" s="420"/>
      <c r="FF139" s="420"/>
      <c r="FG139" s="420"/>
      <c r="FH139" s="420"/>
      <c r="FI139" s="420"/>
      <c r="FJ139" s="420"/>
      <c r="FK139" s="420"/>
      <c r="FL139" s="420"/>
      <c r="FM139" s="420"/>
      <c r="FN139" s="420"/>
      <c r="FO139" s="420"/>
      <c r="FP139" s="420"/>
      <c r="FQ139" s="420"/>
      <c r="FR139" s="420"/>
      <c r="FS139" s="420"/>
      <c r="FT139" s="420"/>
      <c r="FU139" s="420"/>
      <c r="FV139" s="420"/>
      <c r="FW139" s="420"/>
      <c r="FX139" s="420"/>
      <c r="FY139" s="420"/>
      <c r="FZ139" s="420"/>
      <c r="GA139" s="420"/>
      <c r="GB139" s="420"/>
      <c r="GC139" s="420"/>
      <c r="GD139" s="420"/>
      <c r="GE139" s="420"/>
      <c r="GF139" s="420"/>
      <c r="GG139" s="420"/>
      <c r="GH139" s="420"/>
      <c r="GI139" s="420"/>
      <c r="GJ139" s="420"/>
      <c r="GK139" s="420"/>
      <c r="GL139" s="420"/>
      <c r="GM139" s="420"/>
      <c r="GN139" s="420"/>
      <c r="GO139" s="420"/>
      <c r="GP139" s="420"/>
      <c r="GQ139" s="420"/>
      <c r="GR139" s="420"/>
      <c r="GS139" s="420"/>
      <c r="GT139" s="420"/>
      <c r="GU139" s="420"/>
      <c r="GV139" s="420"/>
      <c r="GW139" s="420"/>
      <c r="GX139" s="420"/>
      <c r="GY139" s="420"/>
      <c r="GZ139" s="420"/>
      <c r="HA139" s="420"/>
      <c r="HB139" s="420"/>
      <c r="HC139" s="420"/>
      <c r="HD139" s="420"/>
      <c r="HE139" s="420"/>
      <c r="HF139" s="420"/>
      <c r="HG139" s="420"/>
      <c r="HH139" s="420"/>
      <c r="HI139" s="420"/>
      <c r="HJ139" s="420"/>
      <c r="HK139" s="420"/>
      <c r="HL139" s="420"/>
      <c r="HM139" s="420"/>
      <c r="HN139" s="420"/>
      <c r="HO139" s="420"/>
      <c r="HP139" s="420"/>
      <c r="HQ139" s="420"/>
      <c r="HR139" s="420"/>
      <c r="HS139" s="420"/>
      <c r="HT139" s="420"/>
      <c r="HU139" s="420"/>
      <c r="HV139" s="420"/>
      <c r="HW139" s="420"/>
      <c r="HX139" s="420"/>
      <c r="HY139" s="420"/>
      <c r="HZ139" s="420"/>
      <c r="IA139" s="420"/>
      <c r="IB139" s="420"/>
      <c r="IC139" s="420"/>
      <c r="ID139" s="420"/>
      <c r="IE139" s="420"/>
      <c r="IF139" s="420"/>
      <c r="IG139" s="420"/>
      <c r="IH139" s="420"/>
      <c r="II139" s="420"/>
      <c r="IJ139" s="420"/>
      <c r="IK139" s="420"/>
      <c r="IL139" s="420"/>
      <c r="IM139" s="420"/>
      <c r="IN139" s="420"/>
      <c r="IO139" s="420"/>
      <c r="IP139" s="420"/>
      <c r="IQ139" s="420"/>
      <c r="IR139" s="420"/>
      <c r="IS139" s="420"/>
      <c r="IT139" s="460"/>
      <c r="IU139" s="420"/>
    </row>
    <row r="140" spans="1:255" ht="56.25" x14ac:dyDescent="0.25">
      <c r="A140" s="472" t="s">
        <v>375</v>
      </c>
      <c r="B140" s="71" t="str">
        <f>'Org ab 10 TEW'!C142</f>
        <v>Verkehrsflächen und 
-anlagen</v>
      </c>
      <c r="C140" s="71" t="str">
        <f>'Org ab 10 TEW'!D142</f>
        <v xml:space="preserve">Bauliche Unterhaltung von Gemeindestraßen, öffentliche Feld- und Waldwege und sonstigen öffentlichen Straßen </v>
      </c>
      <c r="D140" s="71" t="str">
        <f>'Org ab 10 TEW'!E142</f>
        <v>1,00 VZÄ je 1.000 T€ Bauunterhaltungsvolumen Gemeindestraßen</v>
      </c>
      <c r="E140" s="395">
        <f t="shared" si="18"/>
        <v>0</v>
      </c>
      <c r="F140" s="402"/>
      <c r="G140" s="402"/>
      <c r="H140" s="402"/>
      <c r="I140" s="402"/>
      <c r="J140" s="402"/>
      <c r="K140" s="402"/>
      <c r="L140" s="402"/>
      <c r="M140" s="402"/>
      <c r="N140" s="402"/>
      <c r="O140" s="402"/>
      <c r="P140" s="402"/>
      <c r="Q140" s="402"/>
      <c r="R140" s="402"/>
      <c r="S140" s="402"/>
      <c r="T140" s="402"/>
      <c r="U140" s="402"/>
      <c r="V140" s="402"/>
      <c r="W140" s="402"/>
      <c r="X140" s="402"/>
      <c r="Y140" s="402"/>
      <c r="Z140" s="402"/>
      <c r="AA140" s="402"/>
      <c r="AB140" s="402"/>
      <c r="AC140" s="402"/>
      <c r="AD140" s="402"/>
      <c r="AE140" s="402"/>
      <c r="AF140" s="402"/>
      <c r="AG140" s="402"/>
      <c r="AH140" s="402"/>
      <c r="AI140" s="402"/>
      <c r="AJ140" s="402"/>
      <c r="AK140" s="402"/>
      <c r="AL140" s="402"/>
      <c r="AM140" s="402"/>
      <c r="AN140" s="402"/>
      <c r="AO140" s="402"/>
      <c r="AP140" s="402"/>
      <c r="AQ140" s="402"/>
      <c r="AR140" s="402"/>
      <c r="AS140" s="402"/>
      <c r="AT140" s="402"/>
      <c r="AU140" s="402"/>
      <c r="AV140" s="402"/>
      <c r="AW140" s="402"/>
      <c r="AX140" s="402"/>
      <c r="AY140" s="402"/>
      <c r="AZ140" s="402"/>
      <c r="BA140" s="402"/>
      <c r="BB140" s="402"/>
      <c r="BC140" s="402"/>
      <c r="BD140" s="402"/>
      <c r="BE140" s="402"/>
      <c r="BF140" s="402"/>
      <c r="BG140" s="402"/>
      <c r="BH140" s="402"/>
      <c r="BI140" s="402"/>
      <c r="BJ140" s="402"/>
      <c r="BK140" s="402"/>
      <c r="BL140" s="402"/>
      <c r="BM140" s="402"/>
      <c r="BN140" s="402"/>
      <c r="BO140" s="402"/>
      <c r="BP140" s="402"/>
      <c r="BQ140" s="402"/>
      <c r="BR140" s="402"/>
      <c r="BS140" s="402"/>
      <c r="BT140" s="402"/>
      <c r="BU140" s="402"/>
      <c r="BV140" s="402"/>
      <c r="BW140" s="402"/>
      <c r="BX140" s="402"/>
      <c r="BY140" s="402"/>
      <c r="BZ140" s="402"/>
      <c r="CA140" s="402"/>
      <c r="CB140" s="402"/>
      <c r="CC140" s="402"/>
      <c r="CD140" s="402"/>
      <c r="CE140" s="402"/>
      <c r="CF140" s="402"/>
      <c r="CG140" s="402"/>
      <c r="CH140" s="402"/>
      <c r="CI140" s="402"/>
      <c r="CJ140" s="402"/>
      <c r="CK140" s="402"/>
      <c r="CL140" s="402"/>
      <c r="CM140" s="402"/>
      <c r="CN140" s="402"/>
      <c r="CO140" s="402"/>
      <c r="CP140" s="402"/>
      <c r="CQ140" s="402"/>
      <c r="CR140" s="402"/>
      <c r="CS140" s="402"/>
      <c r="CT140" s="402"/>
      <c r="CU140" s="402"/>
      <c r="CV140" s="402"/>
      <c r="CW140" s="402"/>
      <c r="CX140" s="402"/>
      <c r="CY140" s="402"/>
      <c r="CZ140" s="402"/>
      <c r="DA140" s="402"/>
      <c r="DB140" s="402"/>
      <c r="DC140" s="402"/>
      <c r="DD140" s="402"/>
      <c r="DE140" s="402"/>
      <c r="DF140" s="402"/>
      <c r="DG140" s="402"/>
      <c r="DH140" s="402"/>
      <c r="DI140" s="402"/>
      <c r="DJ140" s="402"/>
      <c r="DK140" s="402"/>
      <c r="DL140" s="402"/>
      <c r="DM140" s="402"/>
      <c r="DN140" s="402"/>
      <c r="DO140" s="402"/>
      <c r="DP140" s="402"/>
      <c r="DQ140" s="402"/>
      <c r="DR140" s="402"/>
      <c r="DS140" s="402"/>
      <c r="DT140" s="402"/>
      <c r="DU140" s="402"/>
      <c r="DV140" s="402"/>
      <c r="DW140" s="402"/>
      <c r="DX140" s="402"/>
      <c r="DY140" s="402"/>
      <c r="DZ140" s="402"/>
      <c r="EA140" s="402"/>
      <c r="EB140" s="402"/>
      <c r="EC140" s="402"/>
      <c r="ED140" s="402"/>
      <c r="EE140" s="402"/>
      <c r="EF140" s="402"/>
      <c r="EG140" s="402"/>
      <c r="EH140" s="402"/>
      <c r="EI140" s="402"/>
      <c r="EJ140" s="402"/>
      <c r="EK140" s="402"/>
      <c r="EL140" s="402"/>
      <c r="EM140" s="402"/>
      <c r="EN140" s="402"/>
      <c r="EO140" s="402"/>
      <c r="EP140" s="402"/>
      <c r="EQ140" s="402"/>
      <c r="ER140" s="402"/>
      <c r="ES140" s="402"/>
      <c r="ET140" s="402"/>
      <c r="EU140" s="402"/>
      <c r="EV140" s="402"/>
      <c r="EW140" s="402"/>
      <c r="EX140" s="402"/>
      <c r="EY140" s="402"/>
      <c r="EZ140" s="402"/>
      <c r="FA140" s="402"/>
      <c r="FB140" s="402"/>
      <c r="FC140" s="402"/>
      <c r="FD140" s="402"/>
      <c r="FE140" s="402"/>
      <c r="FF140" s="402"/>
      <c r="FG140" s="402"/>
      <c r="FH140" s="402"/>
      <c r="FI140" s="402"/>
      <c r="FJ140" s="402"/>
      <c r="FK140" s="402"/>
      <c r="FL140" s="402"/>
      <c r="FM140" s="402"/>
      <c r="FN140" s="402"/>
      <c r="FO140" s="402"/>
      <c r="FP140" s="402"/>
      <c r="FQ140" s="402"/>
      <c r="FR140" s="402"/>
      <c r="FS140" s="402"/>
      <c r="FT140" s="402"/>
      <c r="FU140" s="402"/>
      <c r="FV140" s="402"/>
      <c r="FW140" s="402"/>
      <c r="FX140" s="402"/>
      <c r="FY140" s="402"/>
      <c r="FZ140" s="402"/>
      <c r="GA140" s="402"/>
      <c r="GB140" s="402"/>
      <c r="GC140" s="402"/>
      <c r="GD140" s="402"/>
      <c r="GE140" s="402"/>
      <c r="GF140" s="402"/>
      <c r="GG140" s="402"/>
      <c r="GH140" s="402"/>
      <c r="GI140" s="402"/>
      <c r="GJ140" s="402"/>
      <c r="GK140" s="402"/>
      <c r="GL140" s="402"/>
      <c r="GM140" s="402"/>
      <c r="GN140" s="402"/>
      <c r="GO140" s="402"/>
      <c r="GP140" s="402"/>
      <c r="GQ140" s="402"/>
      <c r="GR140" s="402"/>
      <c r="GS140" s="402"/>
      <c r="GT140" s="402"/>
      <c r="GU140" s="402"/>
      <c r="GV140" s="402"/>
      <c r="GW140" s="402"/>
      <c r="GX140" s="402"/>
      <c r="GY140" s="402"/>
      <c r="GZ140" s="402"/>
      <c r="HA140" s="402"/>
      <c r="HB140" s="402"/>
      <c r="HC140" s="402"/>
      <c r="HD140" s="402"/>
      <c r="HE140" s="402"/>
      <c r="HF140" s="402"/>
      <c r="HG140" s="402"/>
      <c r="HH140" s="402"/>
      <c r="HI140" s="402"/>
      <c r="HJ140" s="402"/>
      <c r="HK140" s="402"/>
      <c r="HL140" s="402"/>
      <c r="HM140" s="402"/>
      <c r="HN140" s="402"/>
      <c r="HO140" s="402"/>
      <c r="HP140" s="402"/>
      <c r="HQ140" s="402"/>
      <c r="HR140" s="402"/>
      <c r="HS140" s="402"/>
      <c r="HT140" s="402"/>
      <c r="HU140" s="402"/>
      <c r="HV140" s="402"/>
      <c r="HW140" s="402"/>
      <c r="HX140" s="402"/>
      <c r="HY140" s="402"/>
      <c r="HZ140" s="402"/>
      <c r="IA140" s="402"/>
      <c r="IB140" s="402"/>
      <c r="IC140" s="402"/>
      <c r="ID140" s="402"/>
      <c r="IE140" s="402"/>
      <c r="IF140" s="402"/>
      <c r="IG140" s="402"/>
      <c r="IH140" s="402"/>
      <c r="II140" s="402"/>
      <c r="IJ140" s="402"/>
      <c r="IK140" s="402"/>
      <c r="IL140" s="402"/>
      <c r="IM140" s="402"/>
      <c r="IN140" s="402"/>
      <c r="IO140" s="402"/>
      <c r="IP140" s="402"/>
      <c r="IQ140" s="402"/>
      <c r="IR140" s="402"/>
      <c r="IS140" s="402"/>
      <c r="IT140" s="445"/>
      <c r="IU140" s="402"/>
    </row>
    <row r="141" spans="1:255" ht="22.5" customHeight="1" x14ac:dyDescent="0.25">
      <c r="A141" s="472" t="s">
        <v>376</v>
      </c>
      <c r="B141" s="71" t="str">
        <f>'Org ab 10 TEW'!C143</f>
        <v>Verkehrsflächen und 
-anlagen</v>
      </c>
      <c r="C141" s="71" t="str">
        <f>'Org ab 10 TEW'!D143</f>
        <v>Straßenverwaltung inkl. Vertragsmanagement Reinigung und Winterdienst (in Fremdleistung)</v>
      </c>
      <c r="D141" s="668" t="str">
        <f>'Org ab 10 TEW'!E143</f>
        <v>1,00 VZÄ je 400 km Straßenlänge</v>
      </c>
      <c r="E141" s="680">
        <f>SUM(F141:IU141)</f>
        <v>0</v>
      </c>
      <c r="F141" s="686"/>
      <c r="G141" s="686"/>
      <c r="H141" s="686"/>
      <c r="I141" s="686"/>
      <c r="J141" s="686"/>
      <c r="K141" s="686"/>
      <c r="L141" s="686"/>
      <c r="M141" s="686"/>
      <c r="N141" s="686"/>
      <c r="O141" s="686"/>
      <c r="P141" s="686"/>
      <c r="Q141" s="686"/>
      <c r="R141" s="686"/>
      <c r="S141" s="686"/>
      <c r="T141" s="686"/>
      <c r="U141" s="686"/>
      <c r="V141" s="686"/>
      <c r="W141" s="686"/>
      <c r="X141" s="686"/>
      <c r="Y141" s="686"/>
      <c r="Z141" s="686"/>
      <c r="AA141" s="686"/>
      <c r="AB141" s="686"/>
      <c r="AC141" s="686"/>
      <c r="AD141" s="686"/>
      <c r="AE141" s="686"/>
      <c r="AF141" s="686"/>
      <c r="AG141" s="686"/>
      <c r="AH141" s="686"/>
      <c r="AI141" s="686"/>
      <c r="AJ141" s="686"/>
      <c r="AK141" s="686"/>
      <c r="AL141" s="686"/>
      <c r="AM141" s="686"/>
      <c r="AN141" s="686"/>
      <c r="AO141" s="686"/>
      <c r="AP141" s="686"/>
      <c r="AQ141" s="686"/>
      <c r="AR141" s="686"/>
      <c r="AS141" s="686"/>
      <c r="AT141" s="686"/>
      <c r="AU141" s="686"/>
      <c r="AV141" s="686"/>
      <c r="AW141" s="686"/>
      <c r="AX141" s="686"/>
      <c r="AY141" s="686"/>
      <c r="AZ141" s="686"/>
      <c r="BA141" s="686"/>
      <c r="BB141" s="686"/>
      <c r="BC141" s="686"/>
      <c r="BD141" s="686"/>
      <c r="BE141" s="686"/>
      <c r="BF141" s="686"/>
      <c r="BG141" s="686"/>
      <c r="BH141" s="686"/>
      <c r="BI141" s="686"/>
      <c r="BJ141" s="686"/>
      <c r="BK141" s="686"/>
      <c r="BL141" s="686"/>
      <c r="BM141" s="686"/>
      <c r="BN141" s="686"/>
      <c r="BO141" s="686"/>
      <c r="BP141" s="686"/>
      <c r="BQ141" s="686"/>
      <c r="BR141" s="686"/>
      <c r="BS141" s="686"/>
      <c r="BT141" s="686"/>
      <c r="BU141" s="686"/>
      <c r="BV141" s="686"/>
      <c r="BW141" s="686"/>
      <c r="BX141" s="686"/>
      <c r="BY141" s="686"/>
      <c r="BZ141" s="686"/>
      <c r="CA141" s="686"/>
      <c r="CB141" s="686"/>
      <c r="CC141" s="686"/>
      <c r="CD141" s="686"/>
      <c r="CE141" s="686"/>
      <c r="CF141" s="686"/>
      <c r="CG141" s="686"/>
      <c r="CH141" s="686"/>
      <c r="CI141" s="686"/>
      <c r="CJ141" s="686"/>
      <c r="CK141" s="686"/>
      <c r="CL141" s="686"/>
      <c r="CM141" s="686"/>
      <c r="CN141" s="686"/>
      <c r="CO141" s="686"/>
      <c r="CP141" s="686"/>
      <c r="CQ141" s="686"/>
      <c r="CR141" s="686"/>
      <c r="CS141" s="686"/>
      <c r="CT141" s="686"/>
      <c r="CU141" s="686"/>
      <c r="CV141" s="686"/>
      <c r="CW141" s="686"/>
      <c r="CX141" s="686"/>
      <c r="CY141" s="686"/>
      <c r="CZ141" s="686"/>
      <c r="DA141" s="686"/>
      <c r="DB141" s="686"/>
      <c r="DC141" s="686"/>
      <c r="DD141" s="686"/>
      <c r="DE141" s="686"/>
      <c r="DF141" s="686"/>
      <c r="DG141" s="686"/>
      <c r="DH141" s="686"/>
      <c r="DI141" s="686"/>
      <c r="DJ141" s="686"/>
      <c r="DK141" s="686"/>
      <c r="DL141" s="686"/>
      <c r="DM141" s="686"/>
      <c r="DN141" s="686"/>
      <c r="DO141" s="686"/>
      <c r="DP141" s="686"/>
      <c r="DQ141" s="686"/>
      <c r="DR141" s="686"/>
      <c r="DS141" s="686"/>
      <c r="DT141" s="686"/>
      <c r="DU141" s="686"/>
      <c r="DV141" s="686"/>
      <c r="DW141" s="686"/>
      <c r="DX141" s="686"/>
      <c r="DY141" s="686"/>
      <c r="DZ141" s="686"/>
      <c r="EA141" s="686"/>
      <c r="EB141" s="686"/>
      <c r="EC141" s="686"/>
      <c r="ED141" s="686"/>
      <c r="EE141" s="686"/>
      <c r="EF141" s="686"/>
      <c r="EG141" s="686"/>
      <c r="EH141" s="686"/>
      <c r="EI141" s="686"/>
      <c r="EJ141" s="686"/>
      <c r="EK141" s="686"/>
      <c r="EL141" s="686"/>
      <c r="EM141" s="686"/>
      <c r="EN141" s="686"/>
      <c r="EO141" s="686"/>
      <c r="EP141" s="686"/>
      <c r="EQ141" s="686"/>
      <c r="ER141" s="686"/>
      <c r="ES141" s="686"/>
      <c r="ET141" s="686"/>
      <c r="EU141" s="686"/>
      <c r="EV141" s="686"/>
      <c r="EW141" s="686"/>
      <c r="EX141" s="686"/>
      <c r="EY141" s="686"/>
      <c r="EZ141" s="686"/>
      <c r="FA141" s="686"/>
      <c r="FB141" s="686"/>
      <c r="FC141" s="686"/>
      <c r="FD141" s="686"/>
      <c r="FE141" s="686"/>
      <c r="FF141" s="686"/>
      <c r="FG141" s="686"/>
      <c r="FH141" s="686"/>
      <c r="FI141" s="686"/>
      <c r="FJ141" s="686"/>
      <c r="FK141" s="686"/>
      <c r="FL141" s="686"/>
      <c r="FM141" s="686"/>
      <c r="FN141" s="686"/>
      <c r="FO141" s="686"/>
      <c r="FP141" s="686"/>
      <c r="FQ141" s="686"/>
      <c r="FR141" s="686"/>
      <c r="FS141" s="686"/>
      <c r="FT141" s="686"/>
      <c r="FU141" s="686"/>
      <c r="FV141" s="686"/>
      <c r="FW141" s="686"/>
      <c r="FX141" s="686"/>
      <c r="FY141" s="686"/>
      <c r="FZ141" s="686"/>
      <c r="GA141" s="686"/>
      <c r="GB141" s="686"/>
      <c r="GC141" s="686"/>
      <c r="GD141" s="686"/>
      <c r="GE141" s="686"/>
      <c r="GF141" s="686"/>
      <c r="GG141" s="686"/>
      <c r="GH141" s="686"/>
      <c r="GI141" s="686"/>
      <c r="GJ141" s="686"/>
      <c r="GK141" s="686"/>
      <c r="GL141" s="686"/>
      <c r="GM141" s="686"/>
      <c r="GN141" s="686"/>
      <c r="GO141" s="686"/>
      <c r="GP141" s="686"/>
      <c r="GQ141" s="686"/>
      <c r="GR141" s="686"/>
      <c r="GS141" s="686"/>
      <c r="GT141" s="686"/>
      <c r="GU141" s="686"/>
      <c r="GV141" s="686"/>
      <c r="GW141" s="686"/>
      <c r="GX141" s="686"/>
      <c r="GY141" s="686"/>
      <c r="GZ141" s="686"/>
      <c r="HA141" s="686"/>
      <c r="HB141" s="686"/>
      <c r="HC141" s="686"/>
      <c r="HD141" s="686"/>
      <c r="HE141" s="686"/>
      <c r="HF141" s="686"/>
      <c r="HG141" s="686"/>
      <c r="HH141" s="686"/>
      <c r="HI141" s="686"/>
      <c r="HJ141" s="686"/>
      <c r="HK141" s="686"/>
      <c r="HL141" s="686"/>
      <c r="HM141" s="686"/>
      <c r="HN141" s="686"/>
      <c r="HO141" s="686"/>
      <c r="HP141" s="686"/>
      <c r="HQ141" s="686"/>
      <c r="HR141" s="686"/>
      <c r="HS141" s="686"/>
      <c r="HT141" s="686"/>
      <c r="HU141" s="686"/>
      <c r="HV141" s="686"/>
      <c r="HW141" s="686"/>
      <c r="HX141" s="686"/>
      <c r="HY141" s="686"/>
      <c r="HZ141" s="686"/>
      <c r="IA141" s="686"/>
      <c r="IB141" s="686"/>
      <c r="IC141" s="686"/>
      <c r="ID141" s="686"/>
      <c r="IE141" s="686"/>
      <c r="IF141" s="686"/>
      <c r="IG141" s="686"/>
      <c r="IH141" s="686"/>
      <c r="II141" s="686"/>
      <c r="IJ141" s="686"/>
      <c r="IK141" s="686"/>
      <c r="IL141" s="686"/>
      <c r="IM141" s="686"/>
      <c r="IN141" s="686"/>
      <c r="IO141" s="686"/>
      <c r="IP141" s="686"/>
      <c r="IQ141" s="686"/>
      <c r="IR141" s="686"/>
      <c r="IS141" s="686"/>
      <c r="IT141" s="697"/>
      <c r="IU141" s="699"/>
    </row>
    <row r="142" spans="1:255" ht="22.5" customHeight="1" x14ac:dyDescent="0.25">
      <c r="A142" s="472" t="s">
        <v>377</v>
      </c>
      <c r="B142" s="71" t="str">
        <f>'Org ab 10 TEW'!C144</f>
        <v>Verkehrsflächen und 
-anlagen</v>
      </c>
      <c r="C142" s="71" t="str">
        <f>'Org ab 10 TEW'!D144</f>
        <v>Straßenbestandsver-
zeichnis für Gemeindestraßen</v>
      </c>
      <c r="D142" s="670"/>
      <c r="E142" s="681"/>
      <c r="F142" s="687"/>
      <c r="G142" s="687"/>
      <c r="H142" s="687"/>
      <c r="I142" s="687"/>
      <c r="J142" s="687"/>
      <c r="K142" s="687"/>
      <c r="L142" s="687"/>
      <c r="M142" s="687"/>
      <c r="N142" s="687"/>
      <c r="O142" s="687"/>
      <c r="P142" s="687"/>
      <c r="Q142" s="687"/>
      <c r="R142" s="687"/>
      <c r="S142" s="687"/>
      <c r="T142" s="687"/>
      <c r="U142" s="687"/>
      <c r="V142" s="687"/>
      <c r="W142" s="687"/>
      <c r="X142" s="687"/>
      <c r="Y142" s="687"/>
      <c r="Z142" s="687"/>
      <c r="AA142" s="687"/>
      <c r="AB142" s="687"/>
      <c r="AC142" s="687"/>
      <c r="AD142" s="687"/>
      <c r="AE142" s="687"/>
      <c r="AF142" s="687"/>
      <c r="AG142" s="687"/>
      <c r="AH142" s="687"/>
      <c r="AI142" s="687"/>
      <c r="AJ142" s="687"/>
      <c r="AK142" s="687"/>
      <c r="AL142" s="687"/>
      <c r="AM142" s="687"/>
      <c r="AN142" s="687"/>
      <c r="AO142" s="687"/>
      <c r="AP142" s="687"/>
      <c r="AQ142" s="687"/>
      <c r="AR142" s="687"/>
      <c r="AS142" s="687"/>
      <c r="AT142" s="687"/>
      <c r="AU142" s="687"/>
      <c r="AV142" s="687"/>
      <c r="AW142" s="687"/>
      <c r="AX142" s="687"/>
      <c r="AY142" s="687"/>
      <c r="AZ142" s="687"/>
      <c r="BA142" s="687"/>
      <c r="BB142" s="687"/>
      <c r="BC142" s="687"/>
      <c r="BD142" s="687"/>
      <c r="BE142" s="687"/>
      <c r="BF142" s="687"/>
      <c r="BG142" s="687"/>
      <c r="BH142" s="687"/>
      <c r="BI142" s="687"/>
      <c r="BJ142" s="687"/>
      <c r="BK142" s="687"/>
      <c r="BL142" s="687"/>
      <c r="BM142" s="687"/>
      <c r="BN142" s="687"/>
      <c r="BO142" s="687"/>
      <c r="BP142" s="687"/>
      <c r="BQ142" s="687"/>
      <c r="BR142" s="687"/>
      <c r="BS142" s="687"/>
      <c r="BT142" s="687"/>
      <c r="BU142" s="687"/>
      <c r="BV142" s="687"/>
      <c r="BW142" s="687"/>
      <c r="BX142" s="687"/>
      <c r="BY142" s="687"/>
      <c r="BZ142" s="687"/>
      <c r="CA142" s="687"/>
      <c r="CB142" s="687"/>
      <c r="CC142" s="687"/>
      <c r="CD142" s="687"/>
      <c r="CE142" s="687"/>
      <c r="CF142" s="687"/>
      <c r="CG142" s="687"/>
      <c r="CH142" s="687"/>
      <c r="CI142" s="687"/>
      <c r="CJ142" s="687"/>
      <c r="CK142" s="687"/>
      <c r="CL142" s="687"/>
      <c r="CM142" s="687"/>
      <c r="CN142" s="687"/>
      <c r="CO142" s="687"/>
      <c r="CP142" s="687"/>
      <c r="CQ142" s="687"/>
      <c r="CR142" s="687"/>
      <c r="CS142" s="687"/>
      <c r="CT142" s="687"/>
      <c r="CU142" s="687"/>
      <c r="CV142" s="687"/>
      <c r="CW142" s="687"/>
      <c r="CX142" s="687"/>
      <c r="CY142" s="687"/>
      <c r="CZ142" s="687"/>
      <c r="DA142" s="687"/>
      <c r="DB142" s="687"/>
      <c r="DC142" s="687"/>
      <c r="DD142" s="687"/>
      <c r="DE142" s="687"/>
      <c r="DF142" s="687"/>
      <c r="DG142" s="687"/>
      <c r="DH142" s="687"/>
      <c r="DI142" s="687"/>
      <c r="DJ142" s="687"/>
      <c r="DK142" s="687"/>
      <c r="DL142" s="687"/>
      <c r="DM142" s="687"/>
      <c r="DN142" s="687"/>
      <c r="DO142" s="687"/>
      <c r="DP142" s="687"/>
      <c r="DQ142" s="687"/>
      <c r="DR142" s="687"/>
      <c r="DS142" s="687"/>
      <c r="DT142" s="687"/>
      <c r="DU142" s="687"/>
      <c r="DV142" s="687"/>
      <c r="DW142" s="687"/>
      <c r="DX142" s="687"/>
      <c r="DY142" s="687"/>
      <c r="DZ142" s="687"/>
      <c r="EA142" s="687"/>
      <c r="EB142" s="687"/>
      <c r="EC142" s="687"/>
      <c r="ED142" s="687"/>
      <c r="EE142" s="687"/>
      <c r="EF142" s="687"/>
      <c r="EG142" s="687"/>
      <c r="EH142" s="687"/>
      <c r="EI142" s="687"/>
      <c r="EJ142" s="687"/>
      <c r="EK142" s="687"/>
      <c r="EL142" s="687"/>
      <c r="EM142" s="687"/>
      <c r="EN142" s="687"/>
      <c r="EO142" s="687"/>
      <c r="EP142" s="687"/>
      <c r="EQ142" s="687"/>
      <c r="ER142" s="687"/>
      <c r="ES142" s="687"/>
      <c r="ET142" s="687"/>
      <c r="EU142" s="687"/>
      <c r="EV142" s="687"/>
      <c r="EW142" s="687"/>
      <c r="EX142" s="687"/>
      <c r="EY142" s="687"/>
      <c r="EZ142" s="687"/>
      <c r="FA142" s="687"/>
      <c r="FB142" s="687"/>
      <c r="FC142" s="687"/>
      <c r="FD142" s="687"/>
      <c r="FE142" s="687"/>
      <c r="FF142" s="687"/>
      <c r="FG142" s="687"/>
      <c r="FH142" s="687"/>
      <c r="FI142" s="687"/>
      <c r="FJ142" s="687"/>
      <c r="FK142" s="687"/>
      <c r="FL142" s="687"/>
      <c r="FM142" s="687"/>
      <c r="FN142" s="687"/>
      <c r="FO142" s="687"/>
      <c r="FP142" s="687"/>
      <c r="FQ142" s="687"/>
      <c r="FR142" s="687"/>
      <c r="FS142" s="687"/>
      <c r="FT142" s="687"/>
      <c r="FU142" s="687"/>
      <c r="FV142" s="687"/>
      <c r="FW142" s="687"/>
      <c r="FX142" s="687"/>
      <c r="FY142" s="687"/>
      <c r="FZ142" s="687"/>
      <c r="GA142" s="687"/>
      <c r="GB142" s="687"/>
      <c r="GC142" s="687"/>
      <c r="GD142" s="687"/>
      <c r="GE142" s="687"/>
      <c r="GF142" s="687"/>
      <c r="GG142" s="687"/>
      <c r="GH142" s="687"/>
      <c r="GI142" s="687"/>
      <c r="GJ142" s="687"/>
      <c r="GK142" s="687"/>
      <c r="GL142" s="687"/>
      <c r="GM142" s="687"/>
      <c r="GN142" s="687"/>
      <c r="GO142" s="687"/>
      <c r="GP142" s="687"/>
      <c r="GQ142" s="687"/>
      <c r="GR142" s="687"/>
      <c r="GS142" s="687"/>
      <c r="GT142" s="687"/>
      <c r="GU142" s="687"/>
      <c r="GV142" s="687"/>
      <c r="GW142" s="687"/>
      <c r="GX142" s="687"/>
      <c r="GY142" s="687"/>
      <c r="GZ142" s="687"/>
      <c r="HA142" s="687"/>
      <c r="HB142" s="687"/>
      <c r="HC142" s="687"/>
      <c r="HD142" s="687"/>
      <c r="HE142" s="687"/>
      <c r="HF142" s="687"/>
      <c r="HG142" s="687"/>
      <c r="HH142" s="687"/>
      <c r="HI142" s="687"/>
      <c r="HJ142" s="687"/>
      <c r="HK142" s="687"/>
      <c r="HL142" s="687"/>
      <c r="HM142" s="687"/>
      <c r="HN142" s="687"/>
      <c r="HO142" s="687"/>
      <c r="HP142" s="687"/>
      <c r="HQ142" s="687"/>
      <c r="HR142" s="687"/>
      <c r="HS142" s="687"/>
      <c r="HT142" s="687"/>
      <c r="HU142" s="687"/>
      <c r="HV142" s="687"/>
      <c r="HW142" s="687"/>
      <c r="HX142" s="687"/>
      <c r="HY142" s="687"/>
      <c r="HZ142" s="687"/>
      <c r="IA142" s="687"/>
      <c r="IB142" s="687"/>
      <c r="IC142" s="687"/>
      <c r="ID142" s="687"/>
      <c r="IE142" s="687"/>
      <c r="IF142" s="687"/>
      <c r="IG142" s="687"/>
      <c r="IH142" s="687"/>
      <c r="II142" s="687"/>
      <c r="IJ142" s="687"/>
      <c r="IK142" s="687"/>
      <c r="IL142" s="687"/>
      <c r="IM142" s="687"/>
      <c r="IN142" s="687"/>
      <c r="IO142" s="687"/>
      <c r="IP142" s="687"/>
      <c r="IQ142" s="687"/>
      <c r="IR142" s="687"/>
      <c r="IS142" s="687"/>
      <c r="IT142" s="698"/>
      <c r="IU142" s="699"/>
    </row>
    <row r="143" spans="1:255" ht="3" customHeight="1" x14ac:dyDescent="0.25">
      <c r="A143" s="93"/>
      <c r="B143" s="93"/>
      <c r="C143" s="93"/>
      <c r="D143" s="93"/>
      <c r="E143" s="406"/>
      <c r="F143" s="407"/>
      <c r="G143" s="407"/>
      <c r="H143" s="407"/>
      <c r="I143" s="407"/>
      <c r="J143" s="407"/>
      <c r="K143" s="407"/>
      <c r="L143" s="407"/>
      <c r="M143" s="407"/>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c r="AI143" s="407"/>
      <c r="AJ143" s="407"/>
      <c r="AK143" s="407"/>
      <c r="AL143" s="407"/>
      <c r="AM143" s="407"/>
      <c r="AN143" s="407"/>
      <c r="AO143" s="407"/>
      <c r="AP143" s="407"/>
      <c r="AQ143" s="407"/>
      <c r="AR143" s="407"/>
      <c r="AS143" s="407"/>
      <c r="AT143" s="407"/>
      <c r="AU143" s="407"/>
      <c r="AV143" s="407"/>
      <c r="AW143" s="407"/>
      <c r="AX143" s="407"/>
      <c r="AY143" s="407"/>
      <c r="AZ143" s="407"/>
      <c r="BA143" s="407"/>
      <c r="BB143" s="407"/>
      <c r="BC143" s="407"/>
      <c r="BD143" s="407"/>
      <c r="BE143" s="407"/>
      <c r="BF143" s="407"/>
      <c r="BG143" s="407"/>
      <c r="BH143" s="407"/>
      <c r="BI143" s="407"/>
      <c r="BJ143" s="407"/>
      <c r="BK143" s="407"/>
      <c r="BL143" s="407"/>
      <c r="BM143" s="407"/>
      <c r="BN143" s="407"/>
      <c r="BO143" s="407"/>
      <c r="BP143" s="407"/>
      <c r="BQ143" s="407"/>
      <c r="BR143" s="407"/>
      <c r="BS143" s="407"/>
      <c r="BT143" s="407"/>
      <c r="BU143" s="407"/>
      <c r="BV143" s="407"/>
      <c r="BW143" s="407"/>
      <c r="BX143" s="407"/>
      <c r="BY143" s="407"/>
      <c r="BZ143" s="407"/>
      <c r="CA143" s="407"/>
      <c r="CB143" s="407"/>
      <c r="CC143" s="407"/>
      <c r="CD143" s="407"/>
      <c r="CE143" s="407"/>
      <c r="CF143" s="407"/>
      <c r="CG143" s="407"/>
      <c r="CH143" s="407"/>
      <c r="CI143" s="407"/>
      <c r="CJ143" s="407"/>
      <c r="CK143" s="407"/>
      <c r="CL143" s="407"/>
      <c r="CM143" s="407"/>
      <c r="CN143" s="407"/>
      <c r="CO143" s="407"/>
      <c r="CP143" s="407"/>
      <c r="CQ143" s="407"/>
      <c r="CR143" s="407"/>
      <c r="CS143" s="407"/>
      <c r="CT143" s="407"/>
      <c r="CU143" s="407"/>
      <c r="CV143" s="407"/>
      <c r="CW143" s="407"/>
      <c r="CX143" s="407"/>
      <c r="CY143" s="407"/>
      <c r="CZ143" s="407"/>
      <c r="DA143" s="407"/>
      <c r="DB143" s="407"/>
      <c r="DC143" s="407"/>
      <c r="DD143" s="407"/>
      <c r="DE143" s="407"/>
      <c r="DF143" s="407"/>
      <c r="DG143" s="407"/>
      <c r="DH143" s="407"/>
      <c r="DI143" s="407"/>
      <c r="DJ143" s="407"/>
      <c r="DK143" s="407"/>
      <c r="DL143" s="407"/>
      <c r="DM143" s="407"/>
      <c r="DN143" s="407"/>
      <c r="DO143" s="407"/>
      <c r="DP143" s="407"/>
      <c r="DQ143" s="407"/>
      <c r="DR143" s="407"/>
      <c r="DS143" s="407"/>
      <c r="DT143" s="407"/>
      <c r="DU143" s="407"/>
      <c r="DV143" s="407"/>
      <c r="DW143" s="407"/>
      <c r="DX143" s="407"/>
      <c r="DY143" s="407"/>
      <c r="DZ143" s="407"/>
      <c r="EA143" s="407"/>
      <c r="EB143" s="407"/>
      <c r="EC143" s="407"/>
      <c r="ED143" s="407"/>
      <c r="EE143" s="407"/>
      <c r="EF143" s="407"/>
      <c r="EG143" s="407"/>
      <c r="EH143" s="407"/>
      <c r="EI143" s="407"/>
      <c r="EJ143" s="407"/>
      <c r="EK143" s="407"/>
      <c r="EL143" s="407"/>
      <c r="EM143" s="407"/>
      <c r="EN143" s="407"/>
      <c r="EO143" s="407"/>
      <c r="EP143" s="407"/>
      <c r="EQ143" s="407"/>
      <c r="ER143" s="407"/>
      <c r="ES143" s="407"/>
      <c r="ET143" s="407"/>
      <c r="EU143" s="407"/>
      <c r="EV143" s="407"/>
      <c r="EW143" s="407"/>
      <c r="EX143" s="407"/>
      <c r="EY143" s="407"/>
      <c r="EZ143" s="407"/>
      <c r="FA143" s="407"/>
      <c r="FB143" s="407"/>
      <c r="FC143" s="407"/>
      <c r="FD143" s="407"/>
      <c r="FE143" s="407"/>
      <c r="FF143" s="407"/>
      <c r="FG143" s="407"/>
      <c r="FH143" s="407"/>
      <c r="FI143" s="407"/>
      <c r="FJ143" s="407"/>
      <c r="FK143" s="407"/>
      <c r="FL143" s="407"/>
      <c r="FM143" s="407"/>
      <c r="FN143" s="407"/>
      <c r="FO143" s="407"/>
      <c r="FP143" s="407"/>
      <c r="FQ143" s="407"/>
      <c r="FR143" s="407"/>
      <c r="FS143" s="407"/>
      <c r="FT143" s="407"/>
      <c r="FU143" s="407"/>
      <c r="FV143" s="407"/>
      <c r="FW143" s="407"/>
      <c r="FX143" s="407"/>
      <c r="FY143" s="407"/>
      <c r="FZ143" s="407"/>
      <c r="GA143" s="407"/>
      <c r="GB143" s="407"/>
      <c r="GC143" s="407"/>
      <c r="GD143" s="407"/>
      <c r="GE143" s="407"/>
      <c r="GF143" s="407"/>
      <c r="GG143" s="407"/>
      <c r="GH143" s="407"/>
      <c r="GI143" s="407"/>
      <c r="GJ143" s="407"/>
      <c r="GK143" s="407"/>
      <c r="GL143" s="407"/>
      <c r="GM143" s="407"/>
      <c r="GN143" s="407"/>
      <c r="GO143" s="407"/>
      <c r="GP143" s="407"/>
      <c r="GQ143" s="407"/>
      <c r="GR143" s="407"/>
      <c r="GS143" s="407"/>
      <c r="GT143" s="407"/>
      <c r="GU143" s="407"/>
      <c r="GV143" s="407"/>
      <c r="GW143" s="407"/>
      <c r="GX143" s="407"/>
      <c r="GY143" s="407"/>
      <c r="GZ143" s="407"/>
      <c r="HA143" s="407"/>
      <c r="HB143" s="407"/>
      <c r="HC143" s="407"/>
      <c r="HD143" s="407"/>
      <c r="HE143" s="407"/>
      <c r="HF143" s="407"/>
      <c r="HG143" s="407"/>
      <c r="HH143" s="407"/>
      <c r="HI143" s="407"/>
      <c r="HJ143" s="407"/>
      <c r="HK143" s="407"/>
      <c r="HL143" s="407"/>
      <c r="HM143" s="407"/>
      <c r="HN143" s="407"/>
      <c r="HO143" s="407"/>
      <c r="HP143" s="407"/>
      <c r="HQ143" s="407"/>
      <c r="HR143" s="407"/>
      <c r="HS143" s="407"/>
      <c r="HT143" s="407"/>
      <c r="HU143" s="407"/>
      <c r="HV143" s="407"/>
      <c r="HW143" s="407"/>
      <c r="HX143" s="407"/>
      <c r="HY143" s="407"/>
      <c r="HZ143" s="407"/>
      <c r="IA143" s="407"/>
      <c r="IB143" s="407"/>
      <c r="IC143" s="407"/>
      <c r="ID143" s="407"/>
      <c r="IE143" s="407"/>
      <c r="IF143" s="407"/>
      <c r="IG143" s="407"/>
      <c r="IH143" s="407"/>
      <c r="II143" s="407"/>
      <c r="IJ143" s="407"/>
      <c r="IK143" s="407"/>
      <c r="IL143" s="407"/>
      <c r="IM143" s="407"/>
      <c r="IN143" s="407"/>
      <c r="IO143" s="407"/>
      <c r="IP143" s="407"/>
      <c r="IQ143" s="407"/>
      <c r="IR143" s="407"/>
      <c r="IS143" s="407"/>
      <c r="IT143" s="407"/>
      <c r="IU143" s="466"/>
    </row>
    <row r="144" spans="1:255" ht="90" x14ac:dyDescent="0.25">
      <c r="A144" s="167" t="s">
        <v>390</v>
      </c>
      <c r="B144" s="71" t="str">
        <f>'Org ab 10 TEW'!C146</f>
        <v>Natur- und Landschaftspflege</v>
      </c>
      <c r="C144" s="71" t="str">
        <f>'Org ab 10 TEW'!D146</f>
        <v>Unterschutzstellung für geschützte Landschaftsbestandteile, Aufstellung Landschaftspläne, Grünordnungspläne, Beteiligung von Trägern öffentlicher Belange</v>
      </c>
      <c r="D144" s="71" t="str">
        <f>'Org ab 10 TEW'!E146</f>
        <v>keine Bemessung</v>
      </c>
      <c r="E144" s="395">
        <f t="shared" ref="E144:E145" si="19">SUM(F144:IU144)</f>
        <v>0</v>
      </c>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402"/>
      <c r="AJ144" s="402"/>
      <c r="AK144" s="402"/>
      <c r="AL144" s="402"/>
      <c r="AM144" s="402"/>
      <c r="AN144" s="402"/>
      <c r="AO144" s="402"/>
      <c r="AP144" s="402"/>
      <c r="AQ144" s="402"/>
      <c r="AR144" s="402"/>
      <c r="AS144" s="402"/>
      <c r="AT144" s="402"/>
      <c r="AU144" s="402"/>
      <c r="AV144" s="402"/>
      <c r="AW144" s="402"/>
      <c r="AX144" s="402"/>
      <c r="AY144" s="402"/>
      <c r="AZ144" s="402"/>
      <c r="BA144" s="402"/>
      <c r="BB144" s="402"/>
      <c r="BC144" s="402"/>
      <c r="BD144" s="402"/>
      <c r="BE144" s="402"/>
      <c r="BF144" s="402"/>
      <c r="BG144" s="402"/>
      <c r="BH144" s="402"/>
      <c r="BI144" s="402"/>
      <c r="BJ144" s="402"/>
      <c r="BK144" s="402"/>
      <c r="BL144" s="402"/>
      <c r="BM144" s="402"/>
      <c r="BN144" s="402"/>
      <c r="BO144" s="402"/>
      <c r="BP144" s="402"/>
      <c r="BQ144" s="402"/>
      <c r="BR144" s="402"/>
      <c r="BS144" s="402"/>
      <c r="BT144" s="402"/>
      <c r="BU144" s="402"/>
      <c r="BV144" s="402"/>
      <c r="BW144" s="402"/>
      <c r="BX144" s="402"/>
      <c r="BY144" s="402"/>
      <c r="BZ144" s="402"/>
      <c r="CA144" s="402"/>
      <c r="CB144" s="402"/>
      <c r="CC144" s="402"/>
      <c r="CD144" s="402"/>
      <c r="CE144" s="402"/>
      <c r="CF144" s="402"/>
      <c r="CG144" s="402"/>
      <c r="CH144" s="402"/>
      <c r="CI144" s="402"/>
      <c r="CJ144" s="402"/>
      <c r="CK144" s="402"/>
      <c r="CL144" s="402"/>
      <c r="CM144" s="402"/>
      <c r="CN144" s="402"/>
      <c r="CO144" s="402"/>
      <c r="CP144" s="402"/>
      <c r="CQ144" s="402"/>
      <c r="CR144" s="402"/>
      <c r="CS144" s="402"/>
      <c r="CT144" s="402"/>
      <c r="CU144" s="402"/>
      <c r="CV144" s="402"/>
      <c r="CW144" s="402"/>
      <c r="CX144" s="402"/>
      <c r="CY144" s="402"/>
      <c r="CZ144" s="402"/>
      <c r="DA144" s="402"/>
      <c r="DB144" s="402"/>
      <c r="DC144" s="402"/>
      <c r="DD144" s="402"/>
      <c r="DE144" s="402"/>
      <c r="DF144" s="402"/>
      <c r="DG144" s="402"/>
      <c r="DH144" s="402"/>
      <c r="DI144" s="402"/>
      <c r="DJ144" s="402"/>
      <c r="DK144" s="402"/>
      <c r="DL144" s="402"/>
      <c r="DM144" s="402"/>
      <c r="DN144" s="402"/>
      <c r="DO144" s="402"/>
      <c r="DP144" s="402"/>
      <c r="DQ144" s="402"/>
      <c r="DR144" s="402"/>
      <c r="DS144" s="402"/>
      <c r="DT144" s="402"/>
      <c r="DU144" s="402"/>
      <c r="DV144" s="402"/>
      <c r="DW144" s="402"/>
      <c r="DX144" s="402"/>
      <c r="DY144" s="402"/>
      <c r="DZ144" s="402"/>
      <c r="EA144" s="402"/>
      <c r="EB144" s="402"/>
      <c r="EC144" s="402"/>
      <c r="ED144" s="402"/>
      <c r="EE144" s="402"/>
      <c r="EF144" s="402"/>
      <c r="EG144" s="402"/>
      <c r="EH144" s="402"/>
      <c r="EI144" s="402"/>
      <c r="EJ144" s="402"/>
      <c r="EK144" s="402"/>
      <c r="EL144" s="402"/>
      <c r="EM144" s="402"/>
      <c r="EN144" s="402"/>
      <c r="EO144" s="402"/>
      <c r="EP144" s="402"/>
      <c r="EQ144" s="402"/>
      <c r="ER144" s="402"/>
      <c r="ES144" s="402"/>
      <c r="ET144" s="402"/>
      <c r="EU144" s="402"/>
      <c r="EV144" s="402"/>
      <c r="EW144" s="402"/>
      <c r="EX144" s="402"/>
      <c r="EY144" s="402"/>
      <c r="EZ144" s="402"/>
      <c r="FA144" s="402"/>
      <c r="FB144" s="402"/>
      <c r="FC144" s="402"/>
      <c r="FD144" s="402"/>
      <c r="FE144" s="402"/>
      <c r="FF144" s="402"/>
      <c r="FG144" s="402"/>
      <c r="FH144" s="402"/>
      <c r="FI144" s="402"/>
      <c r="FJ144" s="402"/>
      <c r="FK144" s="402"/>
      <c r="FL144" s="402"/>
      <c r="FM144" s="402"/>
      <c r="FN144" s="402"/>
      <c r="FO144" s="402"/>
      <c r="FP144" s="402"/>
      <c r="FQ144" s="402"/>
      <c r="FR144" s="402"/>
      <c r="FS144" s="402"/>
      <c r="FT144" s="402"/>
      <c r="FU144" s="402"/>
      <c r="FV144" s="402"/>
      <c r="FW144" s="402"/>
      <c r="FX144" s="402"/>
      <c r="FY144" s="402"/>
      <c r="FZ144" s="402"/>
      <c r="GA144" s="402"/>
      <c r="GB144" s="402"/>
      <c r="GC144" s="402"/>
      <c r="GD144" s="402"/>
      <c r="GE144" s="402"/>
      <c r="GF144" s="402"/>
      <c r="GG144" s="402"/>
      <c r="GH144" s="402"/>
      <c r="GI144" s="402"/>
      <c r="GJ144" s="402"/>
      <c r="GK144" s="402"/>
      <c r="GL144" s="402"/>
      <c r="GM144" s="402"/>
      <c r="GN144" s="402"/>
      <c r="GO144" s="402"/>
      <c r="GP144" s="402"/>
      <c r="GQ144" s="402"/>
      <c r="GR144" s="402"/>
      <c r="GS144" s="402"/>
      <c r="GT144" s="402"/>
      <c r="GU144" s="402"/>
      <c r="GV144" s="402"/>
      <c r="GW144" s="402"/>
      <c r="GX144" s="402"/>
      <c r="GY144" s="402"/>
      <c r="GZ144" s="402"/>
      <c r="HA144" s="402"/>
      <c r="HB144" s="402"/>
      <c r="HC144" s="402"/>
      <c r="HD144" s="402"/>
      <c r="HE144" s="402"/>
      <c r="HF144" s="402"/>
      <c r="HG144" s="402"/>
      <c r="HH144" s="402"/>
      <c r="HI144" s="402"/>
      <c r="HJ144" s="402"/>
      <c r="HK144" s="402"/>
      <c r="HL144" s="402"/>
      <c r="HM144" s="402"/>
      <c r="HN144" s="402"/>
      <c r="HO144" s="402"/>
      <c r="HP144" s="402"/>
      <c r="HQ144" s="402"/>
      <c r="HR144" s="402"/>
      <c r="HS144" s="402"/>
      <c r="HT144" s="402"/>
      <c r="HU144" s="402"/>
      <c r="HV144" s="402"/>
      <c r="HW144" s="402"/>
      <c r="HX144" s="402"/>
      <c r="HY144" s="402"/>
      <c r="HZ144" s="402"/>
      <c r="IA144" s="402"/>
      <c r="IB144" s="402"/>
      <c r="IC144" s="402"/>
      <c r="ID144" s="402"/>
      <c r="IE144" s="402"/>
      <c r="IF144" s="402"/>
      <c r="IG144" s="402"/>
      <c r="IH144" s="402"/>
      <c r="II144" s="402"/>
      <c r="IJ144" s="402"/>
      <c r="IK144" s="402"/>
      <c r="IL144" s="402"/>
      <c r="IM144" s="402"/>
      <c r="IN144" s="402"/>
      <c r="IO144" s="402"/>
      <c r="IP144" s="402"/>
      <c r="IQ144" s="402"/>
      <c r="IR144" s="402"/>
      <c r="IS144" s="402"/>
      <c r="IT144" s="445"/>
      <c r="IU144" s="402"/>
    </row>
    <row r="145" spans="1:255" ht="22.5" x14ac:dyDescent="0.25">
      <c r="A145" s="167" t="s">
        <v>391</v>
      </c>
      <c r="B145" s="71" t="str">
        <f>'Org ab 10 TEW'!C147</f>
        <v>Natur- und Landschaftspflege</v>
      </c>
      <c r="C145" s="71" t="str">
        <f>'Org ab 10 TEW'!D147</f>
        <v xml:space="preserve">Unterhaltung Gewässer 2. Ordnung </v>
      </c>
      <c r="D145" s="71" t="str">
        <f>'Org ab 10 TEW'!E147</f>
        <v>0,20 VZÄ je 25 km Länge Gewässer 2. Ordnung</v>
      </c>
      <c r="E145" s="395">
        <f t="shared" si="19"/>
        <v>0</v>
      </c>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c r="BB145" s="420"/>
      <c r="BC145" s="420"/>
      <c r="BD145" s="420"/>
      <c r="BE145" s="420"/>
      <c r="BF145" s="420"/>
      <c r="BG145" s="420"/>
      <c r="BH145" s="420"/>
      <c r="BI145" s="420"/>
      <c r="BJ145" s="420"/>
      <c r="BK145" s="420"/>
      <c r="BL145" s="420"/>
      <c r="BM145" s="420"/>
      <c r="BN145" s="420"/>
      <c r="BO145" s="420"/>
      <c r="BP145" s="420"/>
      <c r="BQ145" s="420"/>
      <c r="BR145" s="420"/>
      <c r="BS145" s="420"/>
      <c r="BT145" s="420"/>
      <c r="BU145" s="420"/>
      <c r="BV145" s="420"/>
      <c r="BW145" s="420"/>
      <c r="BX145" s="420"/>
      <c r="BY145" s="420"/>
      <c r="BZ145" s="420"/>
      <c r="CA145" s="420"/>
      <c r="CB145" s="420"/>
      <c r="CC145" s="420"/>
      <c r="CD145" s="420"/>
      <c r="CE145" s="420"/>
      <c r="CF145" s="420"/>
      <c r="CG145" s="420"/>
      <c r="CH145" s="420"/>
      <c r="CI145" s="420"/>
      <c r="CJ145" s="420"/>
      <c r="CK145" s="420"/>
      <c r="CL145" s="420"/>
      <c r="CM145" s="420"/>
      <c r="CN145" s="420"/>
      <c r="CO145" s="420"/>
      <c r="CP145" s="420"/>
      <c r="CQ145" s="420"/>
      <c r="CR145" s="420"/>
      <c r="CS145" s="420"/>
      <c r="CT145" s="420"/>
      <c r="CU145" s="420"/>
      <c r="CV145" s="420"/>
      <c r="CW145" s="420"/>
      <c r="CX145" s="420"/>
      <c r="CY145" s="420"/>
      <c r="CZ145" s="420"/>
      <c r="DA145" s="420"/>
      <c r="DB145" s="420"/>
      <c r="DC145" s="420"/>
      <c r="DD145" s="420"/>
      <c r="DE145" s="420"/>
      <c r="DF145" s="420"/>
      <c r="DG145" s="420"/>
      <c r="DH145" s="420"/>
      <c r="DI145" s="420"/>
      <c r="DJ145" s="420"/>
      <c r="DK145" s="420"/>
      <c r="DL145" s="420"/>
      <c r="DM145" s="420"/>
      <c r="DN145" s="420"/>
      <c r="DO145" s="420"/>
      <c r="DP145" s="420"/>
      <c r="DQ145" s="420"/>
      <c r="DR145" s="420"/>
      <c r="DS145" s="420"/>
      <c r="DT145" s="420"/>
      <c r="DU145" s="420"/>
      <c r="DV145" s="420"/>
      <c r="DW145" s="420"/>
      <c r="DX145" s="420"/>
      <c r="DY145" s="420"/>
      <c r="DZ145" s="420"/>
      <c r="EA145" s="420"/>
      <c r="EB145" s="420"/>
      <c r="EC145" s="420"/>
      <c r="ED145" s="420"/>
      <c r="EE145" s="420"/>
      <c r="EF145" s="420"/>
      <c r="EG145" s="420"/>
      <c r="EH145" s="420"/>
      <c r="EI145" s="420"/>
      <c r="EJ145" s="420"/>
      <c r="EK145" s="420"/>
      <c r="EL145" s="420"/>
      <c r="EM145" s="420"/>
      <c r="EN145" s="420"/>
      <c r="EO145" s="420"/>
      <c r="EP145" s="420"/>
      <c r="EQ145" s="420"/>
      <c r="ER145" s="420"/>
      <c r="ES145" s="420"/>
      <c r="ET145" s="420"/>
      <c r="EU145" s="420"/>
      <c r="EV145" s="420"/>
      <c r="EW145" s="420"/>
      <c r="EX145" s="420"/>
      <c r="EY145" s="420"/>
      <c r="EZ145" s="420"/>
      <c r="FA145" s="420"/>
      <c r="FB145" s="420"/>
      <c r="FC145" s="420"/>
      <c r="FD145" s="420"/>
      <c r="FE145" s="420"/>
      <c r="FF145" s="420"/>
      <c r="FG145" s="420"/>
      <c r="FH145" s="420"/>
      <c r="FI145" s="420"/>
      <c r="FJ145" s="420"/>
      <c r="FK145" s="420"/>
      <c r="FL145" s="420"/>
      <c r="FM145" s="420"/>
      <c r="FN145" s="420"/>
      <c r="FO145" s="420"/>
      <c r="FP145" s="420"/>
      <c r="FQ145" s="420"/>
      <c r="FR145" s="420"/>
      <c r="FS145" s="420"/>
      <c r="FT145" s="420"/>
      <c r="FU145" s="420"/>
      <c r="FV145" s="420"/>
      <c r="FW145" s="420"/>
      <c r="FX145" s="420"/>
      <c r="FY145" s="420"/>
      <c r="FZ145" s="420"/>
      <c r="GA145" s="420"/>
      <c r="GB145" s="420"/>
      <c r="GC145" s="420"/>
      <c r="GD145" s="420"/>
      <c r="GE145" s="420"/>
      <c r="GF145" s="420"/>
      <c r="GG145" s="420"/>
      <c r="GH145" s="420"/>
      <c r="GI145" s="420"/>
      <c r="GJ145" s="420"/>
      <c r="GK145" s="420"/>
      <c r="GL145" s="420"/>
      <c r="GM145" s="420"/>
      <c r="GN145" s="420"/>
      <c r="GO145" s="420"/>
      <c r="GP145" s="420"/>
      <c r="GQ145" s="420"/>
      <c r="GR145" s="420"/>
      <c r="GS145" s="420"/>
      <c r="GT145" s="420"/>
      <c r="GU145" s="420"/>
      <c r="GV145" s="420"/>
      <c r="GW145" s="420"/>
      <c r="GX145" s="420"/>
      <c r="GY145" s="420"/>
      <c r="GZ145" s="420"/>
      <c r="HA145" s="420"/>
      <c r="HB145" s="420"/>
      <c r="HC145" s="420"/>
      <c r="HD145" s="420"/>
      <c r="HE145" s="420"/>
      <c r="HF145" s="420"/>
      <c r="HG145" s="420"/>
      <c r="HH145" s="420"/>
      <c r="HI145" s="420"/>
      <c r="HJ145" s="420"/>
      <c r="HK145" s="420"/>
      <c r="HL145" s="420"/>
      <c r="HM145" s="420"/>
      <c r="HN145" s="420"/>
      <c r="HO145" s="420"/>
      <c r="HP145" s="420"/>
      <c r="HQ145" s="420"/>
      <c r="HR145" s="420"/>
      <c r="HS145" s="420"/>
      <c r="HT145" s="420"/>
      <c r="HU145" s="420"/>
      <c r="HV145" s="420"/>
      <c r="HW145" s="420"/>
      <c r="HX145" s="420"/>
      <c r="HY145" s="420"/>
      <c r="HZ145" s="420"/>
      <c r="IA145" s="420"/>
      <c r="IB145" s="420"/>
      <c r="IC145" s="420"/>
      <c r="ID145" s="420"/>
      <c r="IE145" s="420"/>
      <c r="IF145" s="420"/>
      <c r="IG145" s="420"/>
      <c r="IH145" s="420"/>
      <c r="II145" s="420"/>
      <c r="IJ145" s="420"/>
      <c r="IK145" s="420"/>
      <c r="IL145" s="420"/>
      <c r="IM145" s="420"/>
      <c r="IN145" s="420"/>
      <c r="IO145" s="420"/>
      <c r="IP145" s="420"/>
      <c r="IQ145" s="420"/>
      <c r="IR145" s="420"/>
      <c r="IS145" s="420"/>
      <c r="IT145" s="460"/>
      <c r="IU145" s="420"/>
    </row>
    <row r="146" spans="1:255" ht="3" customHeight="1" x14ac:dyDescent="0.25">
      <c r="A146" s="93"/>
      <c r="B146" s="93"/>
      <c r="C146" s="93"/>
      <c r="D146" s="93"/>
      <c r="E146" s="406"/>
      <c r="F146" s="407"/>
      <c r="G146" s="407"/>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407"/>
      <c r="AL146" s="407"/>
      <c r="AM146" s="407"/>
      <c r="AN146" s="407"/>
      <c r="AO146" s="407"/>
      <c r="AP146" s="407"/>
      <c r="AQ146" s="407"/>
      <c r="AR146" s="407"/>
      <c r="AS146" s="407"/>
      <c r="AT146" s="407"/>
      <c r="AU146" s="407"/>
      <c r="AV146" s="407"/>
      <c r="AW146" s="407"/>
      <c r="AX146" s="407"/>
      <c r="AY146" s="407"/>
      <c r="AZ146" s="407"/>
      <c r="BA146" s="407"/>
      <c r="BB146" s="407"/>
      <c r="BC146" s="407"/>
      <c r="BD146" s="407"/>
      <c r="BE146" s="407"/>
      <c r="BF146" s="407"/>
      <c r="BG146" s="407"/>
      <c r="BH146" s="407"/>
      <c r="BI146" s="407"/>
      <c r="BJ146" s="407"/>
      <c r="BK146" s="407"/>
      <c r="BL146" s="407"/>
      <c r="BM146" s="407"/>
      <c r="BN146" s="407"/>
      <c r="BO146" s="407"/>
      <c r="BP146" s="407"/>
      <c r="BQ146" s="407"/>
      <c r="BR146" s="407"/>
      <c r="BS146" s="407"/>
      <c r="BT146" s="407"/>
      <c r="BU146" s="407"/>
      <c r="BV146" s="407"/>
      <c r="BW146" s="407"/>
      <c r="BX146" s="407"/>
      <c r="BY146" s="407"/>
      <c r="BZ146" s="407"/>
      <c r="CA146" s="407"/>
      <c r="CB146" s="407"/>
      <c r="CC146" s="407"/>
      <c r="CD146" s="407"/>
      <c r="CE146" s="407"/>
      <c r="CF146" s="407"/>
      <c r="CG146" s="407"/>
      <c r="CH146" s="407"/>
      <c r="CI146" s="407"/>
      <c r="CJ146" s="407"/>
      <c r="CK146" s="407"/>
      <c r="CL146" s="407"/>
      <c r="CM146" s="407"/>
      <c r="CN146" s="407"/>
      <c r="CO146" s="407"/>
      <c r="CP146" s="407"/>
      <c r="CQ146" s="407"/>
      <c r="CR146" s="407"/>
      <c r="CS146" s="407"/>
      <c r="CT146" s="407"/>
      <c r="CU146" s="407"/>
      <c r="CV146" s="407"/>
      <c r="CW146" s="407"/>
      <c r="CX146" s="407"/>
      <c r="CY146" s="407"/>
      <c r="CZ146" s="407"/>
      <c r="DA146" s="407"/>
      <c r="DB146" s="407"/>
      <c r="DC146" s="407"/>
      <c r="DD146" s="407"/>
      <c r="DE146" s="407"/>
      <c r="DF146" s="407"/>
      <c r="DG146" s="407"/>
      <c r="DH146" s="407"/>
      <c r="DI146" s="407"/>
      <c r="DJ146" s="407"/>
      <c r="DK146" s="407"/>
      <c r="DL146" s="407"/>
      <c r="DM146" s="407"/>
      <c r="DN146" s="407"/>
      <c r="DO146" s="407"/>
      <c r="DP146" s="407"/>
      <c r="DQ146" s="407"/>
      <c r="DR146" s="407"/>
      <c r="DS146" s="407"/>
      <c r="DT146" s="407"/>
      <c r="DU146" s="407"/>
      <c r="DV146" s="407"/>
      <c r="DW146" s="407"/>
      <c r="DX146" s="407"/>
      <c r="DY146" s="407"/>
      <c r="DZ146" s="407"/>
      <c r="EA146" s="407"/>
      <c r="EB146" s="407"/>
      <c r="EC146" s="407"/>
      <c r="ED146" s="407"/>
      <c r="EE146" s="407"/>
      <c r="EF146" s="407"/>
      <c r="EG146" s="407"/>
      <c r="EH146" s="407"/>
      <c r="EI146" s="407"/>
      <c r="EJ146" s="407"/>
      <c r="EK146" s="407"/>
      <c r="EL146" s="407"/>
      <c r="EM146" s="407"/>
      <c r="EN146" s="407"/>
      <c r="EO146" s="407"/>
      <c r="EP146" s="407"/>
      <c r="EQ146" s="407"/>
      <c r="ER146" s="407"/>
      <c r="ES146" s="407"/>
      <c r="ET146" s="407"/>
      <c r="EU146" s="407"/>
      <c r="EV146" s="407"/>
      <c r="EW146" s="407"/>
      <c r="EX146" s="407"/>
      <c r="EY146" s="407"/>
      <c r="EZ146" s="407"/>
      <c r="FA146" s="407"/>
      <c r="FB146" s="407"/>
      <c r="FC146" s="407"/>
      <c r="FD146" s="407"/>
      <c r="FE146" s="407"/>
      <c r="FF146" s="407"/>
      <c r="FG146" s="407"/>
      <c r="FH146" s="407"/>
      <c r="FI146" s="407"/>
      <c r="FJ146" s="407"/>
      <c r="FK146" s="407"/>
      <c r="FL146" s="407"/>
      <c r="FM146" s="407"/>
      <c r="FN146" s="407"/>
      <c r="FO146" s="407"/>
      <c r="FP146" s="407"/>
      <c r="FQ146" s="407"/>
      <c r="FR146" s="407"/>
      <c r="FS146" s="407"/>
      <c r="FT146" s="407"/>
      <c r="FU146" s="407"/>
      <c r="FV146" s="407"/>
      <c r="FW146" s="407"/>
      <c r="FX146" s="407"/>
      <c r="FY146" s="407"/>
      <c r="FZ146" s="407"/>
      <c r="GA146" s="407"/>
      <c r="GB146" s="407"/>
      <c r="GC146" s="407"/>
      <c r="GD146" s="407"/>
      <c r="GE146" s="407"/>
      <c r="GF146" s="407"/>
      <c r="GG146" s="407"/>
      <c r="GH146" s="407"/>
      <c r="GI146" s="407"/>
      <c r="GJ146" s="407"/>
      <c r="GK146" s="407"/>
      <c r="GL146" s="407"/>
      <c r="GM146" s="407"/>
      <c r="GN146" s="407"/>
      <c r="GO146" s="407"/>
      <c r="GP146" s="407"/>
      <c r="GQ146" s="407"/>
      <c r="GR146" s="407"/>
      <c r="GS146" s="407"/>
      <c r="GT146" s="407"/>
      <c r="GU146" s="407"/>
      <c r="GV146" s="407"/>
      <c r="GW146" s="407"/>
      <c r="GX146" s="407"/>
      <c r="GY146" s="407"/>
      <c r="GZ146" s="407"/>
      <c r="HA146" s="407"/>
      <c r="HB146" s="407"/>
      <c r="HC146" s="407"/>
      <c r="HD146" s="407"/>
      <c r="HE146" s="407"/>
      <c r="HF146" s="407"/>
      <c r="HG146" s="407"/>
      <c r="HH146" s="407"/>
      <c r="HI146" s="407"/>
      <c r="HJ146" s="407"/>
      <c r="HK146" s="407"/>
      <c r="HL146" s="407"/>
      <c r="HM146" s="407"/>
      <c r="HN146" s="407"/>
      <c r="HO146" s="407"/>
      <c r="HP146" s="407"/>
      <c r="HQ146" s="407"/>
      <c r="HR146" s="407"/>
      <c r="HS146" s="407"/>
      <c r="HT146" s="407"/>
      <c r="HU146" s="407"/>
      <c r="HV146" s="407"/>
      <c r="HW146" s="407"/>
      <c r="HX146" s="407"/>
      <c r="HY146" s="407"/>
      <c r="HZ146" s="407"/>
      <c r="IA146" s="407"/>
      <c r="IB146" s="407"/>
      <c r="IC146" s="407"/>
      <c r="ID146" s="407"/>
      <c r="IE146" s="407"/>
      <c r="IF146" s="407"/>
      <c r="IG146" s="407"/>
      <c r="IH146" s="407"/>
      <c r="II146" s="407"/>
      <c r="IJ146" s="407"/>
      <c r="IK146" s="407"/>
      <c r="IL146" s="407"/>
      <c r="IM146" s="407"/>
      <c r="IN146" s="407"/>
      <c r="IO146" s="407"/>
      <c r="IP146" s="407"/>
      <c r="IQ146" s="407"/>
      <c r="IR146" s="407"/>
      <c r="IS146" s="407"/>
      <c r="IT146" s="407"/>
      <c r="IU146" s="466"/>
    </row>
    <row r="147" spans="1:255" ht="22.5" x14ac:dyDescent="0.25">
      <c r="A147" s="165" t="s">
        <v>397</v>
      </c>
      <c r="B147" s="71" t="str">
        <f>'Org ab 10 TEW'!C149</f>
        <v>Wirtschaft und Tourismus</v>
      </c>
      <c r="C147" s="71" t="str">
        <f>'Org ab 10 TEW'!D149</f>
        <v>Wirtschaftsförderung</v>
      </c>
      <c r="D147" s="668" t="str">
        <f>'Org ab 10 TEW'!E149</f>
        <v>keine Bemessung</v>
      </c>
      <c r="E147" s="680">
        <f>SUM(F147:IU147)</f>
        <v>0</v>
      </c>
      <c r="F147" s="686"/>
      <c r="G147" s="686"/>
      <c r="H147" s="686"/>
      <c r="I147" s="686"/>
      <c r="J147" s="686"/>
      <c r="K147" s="686"/>
      <c r="L147" s="686"/>
      <c r="M147" s="686"/>
      <c r="N147" s="686"/>
      <c r="O147" s="686"/>
      <c r="P147" s="686"/>
      <c r="Q147" s="686"/>
      <c r="R147" s="686"/>
      <c r="S147" s="686"/>
      <c r="T147" s="686"/>
      <c r="U147" s="686"/>
      <c r="V147" s="686"/>
      <c r="W147" s="686"/>
      <c r="X147" s="686"/>
      <c r="Y147" s="686"/>
      <c r="Z147" s="686"/>
      <c r="AA147" s="686"/>
      <c r="AB147" s="686"/>
      <c r="AC147" s="686"/>
      <c r="AD147" s="686"/>
      <c r="AE147" s="686"/>
      <c r="AF147" s="686"/>
      <c r="AG147" s="686"/>
      <c r="AH147" s="686"/>
      <c r="AI147" s="686"/>
      <c r="AJ147" s="686"/>
      <c r="AK147" s="686"/>
      <c r="AL147" s="686"/>
      <c r="AM147" s="686"/>
      <c r="AN147" s="686"/>
      <c r="AO147" s="686"/>
      <c r="AP147" s="686"/>
      <c r="AQ147" s="686"/>
      <c r="AR147" s="686"/>
      <c r="AS147" s="686"/>
      <c r="AT147" s="686"/>
      <c r="AU147" s="686"/>
      <c r="AV147" s="686"/>
      <c r="AW147" s="686"/>
      <c r="AX147" s="686"/>
      <c r="AY147" s="686"/>
      <c r="AZ147" s="686"/>
      <c r="BA147" s="686"/>
      <c r="BB147" s="686"/>
      <c r="BC147" s="686"/>
      <c r="BD147" s="686"/>
      <c r="BE147" s="686"/>
      <c r="BF147" s="686"/>
      <c r="BG147" s="686"/>
      <c r="BH147" s="686"/>
      <c r="BI147" s="686"/>
      <c r="BJ147" s="686"/>
      <c r="BK147" s="686"/>
      <c r="BL147" s="686"/>
      <c r="BM147" s="686"/>
      <c r="BN147" s="686"/>
      <c r="BO147" s="686"/>
      <c r="BP147" s="686"/>
      <c r="BQ147" s="686"/>
      <c r="BR147" s="686"/>
      <c r="BS147" s="686"/>
      <c r="BT147" s="686"/>
      <c r="BU147" s="686"/>
      <c r="BV147" s="686"/>
      <c r="BW147" s="686"/>
      <c r="BX147" s="686"/>
      <c r="BY147" s="686"/>
      <c r="BZ147" s="686"/>
      <c r="CA147" s="686"/>
      <c r="CB147" s="686"/>
      <c r="CC147" s="686"/>
      <c r="CD147" s="686"/>
      <c r="CE147" s="686"/>
      <c r="CF147" s="686"/>
      <c r="CG147" s="686"/>
      <c r="CH147" s="686"/>
      <c r="CI147" s="686"/>
      <c r="CJ147" s="686"/>
      <c r="CK147" s="686"/>
      <c r="CL147" s="686"/>
      <c r="CM147" s="686"/>
      <c r="CN147" s="686"/>
      <c r="CO147" s="686"/>
      <c r="CP147" s="686"/>
      <c r="CQ147" s="686"/>
      <c r="CR147" s="686"/>
      <c r="CS147" s="686"/>
      <c r="CT147" s="686"/>
      <c r="CU147" s="686"/>
      <c r="CV147" s="686"/>
      <c r="CW147" s="686"/>
      <c r="CX147" s="686"/>
      <c r="CY147" s="686"/>
      <c r="CZ147" s="686"/>
      <c r="DA147" s="686"/>
      <c r="DB147" s="686"/>
      <c r="DC147" s="686"/>
      <c r="DD147" s="686"/>
      <c r="DE147" s="686"/>
      <c r="DF147" s="686"/>
      <c r="DG147" s="686"/>
      <c r="DH147" s="686"/>
      <c r="DI147" s="686"/>
      <c r="DJ147" s="686"/>
      <c r="DK147" s="686"/>
      <c r="DL147" s="686"/>
      <c r="DM147" s="686"/>
      <c r="DN147" s="686"/>
      <c r="DO147" s="686"/>
      <c r="DP147" s="686"/>
      <c r="DQ147" s="686"/>
      <c r="DR147" s="686"/>
      <c r="DS147" s="686"/>
      <c r="DT147" s="686"/>
      <c r="DU147" s="686"/>
      <c r="DV147" s="686"/>
      <c r="DW147" s="686"/>
      <c r="DX147" s="686"/>
      <c r="DY147" s="686"/>
      <c r="DZ147" s="686"/>
      <c r="EA147" s="686"/>
      <c r="EB147" s="686"/>
      <c r="EC147" s="686"/>
      <c r="ED147" s="686"/>
      <c r="EE147" s="686"/>
      <c r="EF147" s="686"/>
      <c r="EG147" s="686"/>
      <c r="EH147" s="686"/>
      <c r="EI147" s="686"/>
      <c r="EJ147" s="686"/>
      <c r="EK147" s="686"/>
      <c r="EL147" s="686"/>
      <c r="EM147" s="686"/>
      <c r="EN147" s="686"/>
      <c r="EO147" s="686"/>
      <c r="EP147" s="686"/>
      <c r="EQ147" s="686"/>
      <c r="ER147" s="686"/>
      <c r="ES147" s="686"/>
      <c r="ET147" s="686"/>
      <c r="EU147" s="686"/>
      <c r="EV147" s="686"/>
      <c r="EW147" s="686"/>
      <c r="EX147" s="686"/>
      <c r="EY147" s="686"/>
      <c r="EZ147" s="686"/>
      <c r="FA147" s="686"/>
      <c r="FB147" s="686"/>
      <c r="FC147" s="686"/>
      <c r="FD147" s="686"/>
      <c r="FE147" s="686"/>
      <c r="FF147" s="686"/>
      <c r="FG147" s="686"/>
      <c r="FH147" s="686"/>
      <c r="FI147" s="686"/>
      <c r="FJ147" s="686"/>
      <c r="FK147" s="686"/>
      <c r="FL147" s="686"/>
      <c r="FM147" s="686"/>
      <c r="FN147" s="686"/>
      <c r="FO147" s="686"/>
      <c r="FP147" s="686"/>
      <c r="FQ147" s="686"/>
      <c r="FR147" s="686"/>
      <c r="FS147" s="686"/>
      <c r="FT147" s="686"/>
      <c r="FU147" s="686"/>
      <c r="FV147" s="686"/>
      <c r="FW147" s="686"/>
      <c r="FX147" s="686"/>
      <c r="FY147" s="686"/>
      <c r="FZ147" s="686"/>
      <c r="GA147" s="686"/>
      <c r="GB147" s="686"/>
      <c r="GC147" s="686"/>
      <c r="GD147" s="686"/>
      <c r="GE147" s="686"/>
      <c r="GF147" s="686"/>
      <c r="GG147" s="686"/>
      <c r="GH147" s="686"/>
      <c r="GI147" s="686"/>
      <c r="GJ147" s="686"/>
      <c r="GK147" s="686"/>
      <c r="GL147" s="686"/>
      <c r="GM147" s="686"/>
      <c r="GN147" s="686"/>
      <c r="GO147" s="686"/>
      <c r="GP147" s="686"/>
      <c r="GQ147" s="686"/>
      <c r="GR147" s="686"/>
      <c r="GS147" s="686"/>
      <c r="GT147" s="686"/>
      <c r="GU147" s="686"/>
      <c r="GV147" s="686"/>
      <c r="GW147" s="686"/>
      <c r="GX147" s="686"/>
      <c r="GY147" s="686"/>
      <c r="GZ147" s="686"/>
      <c r="HA147" s="686"/>
      <c r="HB147" s="686"/>
      <c r="HC147" s="686"/>
      <c r="HD147" s="686"/>
      <c r="HE147" s="686"/>
      <c r="HF147" s="686"/>
      <c r="HG147" s="686"/>
      <c r="HH147" s="686"/>
      <c r="HI147" s="686"/>
      <c r="HJ147" s="686"/>
      <c r="HK147" s="686"/>
      <c r="HL147" s="686"/>
      <c r="HM147" s="686"/>
      <c r="HN147" s="686"/>
      <c r="HO147" s="686"/>
      <c r="HP147" s="686"/>
      <c r="HQ147" s="686"/>
      <c r="HR147" s="686"/>
      <c r="HS147" s="686"/>
      <c r="HT147" s="686"/>
      <c r="HU147" s="686"/>
      <c r="HV147" s="686"/>
      <c r="HW147" s="686"/>
      <c r="HX147" s="686"/>
      <c r="HY147" s="686"/>
      <c r="HZ147" s="686"/>
      <c r="IA147" s="686"/>
      <c r="IB147" s="686"/>
      <c r="IC147" s="686"/>
      <c r="ID147" s="686"/>
      <c r="IE147" s="686"/>
      <c r="IF147" s="686"/>
      <c r="IG147" s="686"/>
      <c r="IH147" s="686"/>
      <c r="II147" s="686"/>
      <c r="IJ147" s="686"/>
      <c r="IK147" s="686"/>
      <c r="IL147" s="686"/>
      <c r="IM147" s="686"/>
      <c r="IN147" s="686"/>
      <c r="IO147" s="686"/>
      <c r="IP147" s="686"/>
      <c r="IQ147" s="686"/>
      <c r="IR147" s="686"/>
      <c r="IS147" s="686"/>
      <c r="IT147" s="697"/>
      <c r="IU147" s="699"/>
    </row>
    <row r="148" spans="1:255" ht="22.5" x14ac:dyDescent="0.25">
      <c r="A148" s="167" t="s">
        <v>398</v>
      </c>
      <c r="B148" s="71" t="str">
        <f>'Org ab 10 TEW'!C150</f>
        <v>Wirtschaft und Tourismus</v>
      </c>
      <c r="C148" s="71" t="str">
        <f>'Org ab 10 TEW'!D150</f>
        <v>Tourismus</v>
      </c>
      <c r="D148" s="670"/>
      <c r="E148" s="681"/>
      <c r="F148" s="687"/>
      <c r="G148" s="687"/>
      <c r="H148" s="687"/>
      <c r="I148" s="687"/>
      <c r="J148" s="687"/>
      <c r="K148" s="687"/>
      <c r="L148" s="687"/>
      <c r="M148" s="687"/>
      <c r="N148" s="687"/>
      <c r="O148" s="687"/>
      <c r="P148" s="687"/>
      <c r="Q148" s="687"/>
      <c r="R148" s="687"/>
      <c r="S148" s="687"/>
      <c r="T148" s="687"/>
      <c r="U148" s="687"/>
      <c r="V148" s="687"/>
      <c r="W148" s="687"/>
      <c r="X148" s="687"/>
      <c r="Y148" s="687"/>
      <c r="Z148" s="687"/>
      <c r="AA148" s="687"/>
      <c r="AB148" s="687"/>
      <c r="AC148" s="687"/>
      <c r="AD148" s="687"/>
      <c r="AE148" s="687"/>
      <c r="AF148" s="687"/>
      <c r="AG148" s="687"/>
      <c r="AH148" s="687"/>
      <c r="AI148" s="687"/>
      <c r="AJ148" s="687"/>
      <c r="AK148" s="687"/>
      <c r="AL148" s="687"/>
      <c r="AM148" s="687"/>
      <c r="AN148" s="687"/>
      <c r="AO148" s="687"/>
      <c r="AP148" s="687"/>
      <c r="AQ148" s="687"/>
      <c r="AR148" s="687"/>
      <c r="AS148" s="687"/>
      <c r="AT148" s="687"/>
      <c r="AU148" s="687"/>
      <c r="AV148" s="687"/>
      <c r="AW148" s="687"/>
      <c r="AX148" s="687"/>
      <c r="AY148" s="687"/>
      <c r="AZ148" s="687"/>
      <c r="BA148" s="687"/>
      <c r="BB148" s="687"/>
      <c r="BC148" s="687"/>
      <c r="BD148" s="687"/>
      <c r="BE148" s="687"/>
      <c r="BF148" s="687"/>
      <c r="BG148" s="687"/>
      <c r="BH148" s="687"/>
      <c r="BI148" s="687"/>
      <c r="BJ148" s="687"/>
      <c r="BK148" s="687"/>
      <c r="BL148" s="687"/>
      <c r="BM148" s="687"/>
      <c r="BN148" s="687"/>
      <c r="BO148" s="687"/>
      <c r="BP148" s="687"/>
      <c r="BQ148" s="687"/>
      <c r="BR148" s="687"/>
      <c r="BS148" s="687"/>
      <c r="BT148" s="687"/>
      <c r="BU148" s="687"/>
      <c r="BV148" s="687"/>
      <c r="BW148" s="687"/>
      <c r="BX148" s="687"/>
      <c r="BY148" s="687"/>
      <c r="BZ148" s="687"/>
      <c r="CA148" s="687"/>
      <c r="CB148" s="687"/>
      <c r="CC148" s="687"/>
      <c r="CD148" s="687"/>
      <c r="CE148" s="687"/>
      <c r="CF148" s="687"/>
      <c r="CG148" s="687"/>
      <c r="CH148" s="687"/>
      <c r="CI148" s="687"/>
      <c r="CJ148" s="687"/>
      <c r="CK148" s="687"/>
      <c r="CL148" s="687"/>
      <c r="CM148" s="687"/>
      <c r="CN148" s="687"/>
      <c r="CO148" s="687"/>
      <c r="CP148" s="687"/>
      <c r="CQ148" s="687"/>
      <c r="CR148" s="687"/>
      <c r="CS148" s="687"/>
      <c r="CT148" s="687"/>
      <c r="CU148" s="687"/>
      <c r="CV148" s="687"/>
      <c r="CW148" s="687"/>
      <c r="CX148" s="687"/>
      <c r="CY148" s="687"/>
      <c r="CZ148" s="687"/>
      <c r="DA148" s="687"/>
      <c r="DB148" s="687"/>
      <c r="DC148" s="687"/>
      <c r="DD148" s="687"/>
      <c r="DE148" s="687"/>
      <c r="DF148" s="687"/>
      <c r="DG148" s="687"/>
      <c r="DH148" s="687"/>
      <c r="DI148" s="687"/>
      <c r="DJ148" s="687"/>
      <c r="DK148" s="687"/>
      <c r="DL148" s="687"/>
      <c r="DM148" s="687"/>
      <c r="DN148" s="687"/>
      <c r="DO148" s="687"/>
      <c r="DP148" s="687"/>
      <c r="DQ148" s="687"/>
      <c r="DR148" s="687"/>
      <c r="DS148" s="687"/>
      <c r="DT148" s="687"/>
      <c r="DU148" s="687"/>
      <c r="DV148" s="687"/>
      <c r="DW148" s="687"/>
      <c r="DX148" s="687"/>
      <c r="DY148" s="687"/>
      <c r="DZ148" s="687"/>
      <c r="EA148" s="687"/>
      <c r="EB148" s="687"/>
      <c r="EC148" s="687"/>
      <c r="ED148" s="687"/>
      <c r="EE148" s="687"/>
      <c r="EF148" s="687"/>
      <c r="EG148" s="687"/>
      <c r="EH148" s="687"/>
      <c r="EI148" s="687"/>
      <c r="EJ148" s="687"/>
      <c r="EK148" s="687"/>
      <c r="EL148" s="687"/>
      <c r="EM148" s="687"/>
      <c r="EN148" s="687"/>
      <c r="EO148" s="687"/>
      <c r="EP148" s="687"/>
      <c r="EQ148" s="687"/>
      <c r="ER148" s="687"/>
      <c r="ES148" s="687"/>
      <c r="ET148" s="687"/>
      <c r="EU148" s="687"/>
      <c r="EV148" s="687"/>
      <c r="EW148" s="687"/>
      <c r="EX148" s="687"/>
      <c r="EY148" s="687"/>
      <c r="EZ148" s="687"/>
      <c r="FA148" s="687"/>
      <c r="FB148" s="687"/>
      <c r="FC148" s="687"/>
      <c r="FD148" s="687"/>
      <c r="FE148" s="687"/>
      <c r="FF148" s="687"/>
      <c r="FG148" s="687"/>
      <c r="FH148" s="687"/>
      <c r="FI148" s="687"/>
      <c r="FJ148" s="687"/>
      <c r="FK148" s="687"/>
      <c r="FL148" s="687"/>
      <c r="FM148" s="687"/>
      <c r="FN148" s="687"/>
      <c r="FO148" s="687"/>
      <c r="FP148" s="687"/>
      <c r="FQ148" s="687"/>
      <c r="FR148" s="687"/>
      <c r="FS148" s="687"/>
      <c r="FT148" s="687"/>
      <c r="FU148" s="687"/>
      <c r="FV148" s="687"/>
      <c r="FW148" s="687"/>
      <c r="FX148" s="687"/>
      <c r="FY148" s="687"/>
      <c r="FZ148" s="687"/>
      <c r="GA148" s="687"/>
      <c r="GB148" s="687"/>
      <c r="GC148" s="687"/>
      <c r="GD148" s="687"/>
      <c r="GE148" s="687"/>
      <c r="GF148" s="687"/>
      <c r="GG148" s="687"/>
      <c r="GH148" s="687"/>
      <c r="GI148" s="687"/>
      <c r="GJ148" s="687"/>
      <c r="GK148" s="687"/>
      <c r="GL148" s="687"/>
      <c r="GM148" s="687"/>
      <c r="GN148" s="687"/>
      <c r="GO148" s="687"/>
      <c r="GP148" s="687"/>
      <c r="GQ148" s="687"/>
      <c r="GR148" s="687"/>
      <c r="GS148" s="687"/>
      <c r="GT148" s="687"/>
      <c r="GU148" s="687"/>
      <c r="GV148" s="687"/>
      <c r="GW148" s="687"/>
      <c r="GX148" s="687"/>
      <c r="GY148" s="687"/>
      <c r="GZ148" s="687"/>
      <c r="HA148" s="687"/>
      <c r="HB148" s="687"/>
      <c r="HC148" s="687"/>
      <c r="HD148" s="687"/>
      <c r="HE148" s="687"/>
      <c r="HF148" s="687"/>
      <c r="HG148" s="687"/>
      <c r="HH148" s="687"/>
      <c r="HI148" s="687"/>
      <c r="HJ148" s="687"/>
      <c r="HK148" s="687"/>
      <c r="HL148" s="687"/>
      <c r="HM148" s="687"/>
      <c r="HN148" s="687"/>
      <c r="HO148" s="687"/>
      <c r="HP148" s="687"/>
      <c r="HQ148" s="687"/>
      <c r="HR148" s="687"/>
      <c r="HS148" s="687"/>
      <c r="HT148" s="687"/>
      <c r="HU148" s="687"/>
      <c r="HV148" s="687"/>
      <c r="HW148" s="687"/>
      <c r="HX148" s="687"/>
      <c r="HY148" s="687"/>
      <c r="HZ148" s="687"/>
      <c r="IA148" s="687"/>
      <c r="IB148" s="687"/>
      <c r="IC148" s="687"/>
      <c r="ID148" s="687"/>
      <c r="IE148" s="687"/>
      <c r="IF148" s="687"/>
      <c r="IG148" s="687"/>
      <c r="IH148" s="687"/>
      <c r="II148" s="687"/>
      <c r="IJ148" s="687"/>
      <c r="IK148" s="687"/>
      <c r="IL148" s="687"/>
      <c r="IM148" s="687"/>
      <c r="IN148" s="687"/>
      <c r="IO148" s="687"/>
      <c r="IP148" s="687"/>
      <c r="IQ148" s="687"/>
      <c r="IR148" s="687"/>
      <c r="IS148" s="687"/>
      <c r="IT148" s="698"/>
      <c r="IU148" s="699"/>
    </row>
    <row r="149" spans="1:255" ht="22.5" x14ac:dyDescent="0.25">
      <c r="A149" s="167" t="s">
        <v>399</v>
      </c>
      <c r="B149" s="71" t="str">
        <f>'Org ab 10 TEW'!C151</f>
        <v>Wirtschaft und Tourismus</v>
      </c>
      <c r="C149" s="71" t="str">
        <f>'Org ab 10 TEW'!D151</f>
        <v xml:space="preserve">Märkte, Veranstaltungen </v>
      </c>
      <c r="D149" s="71" t="str">
        <f>'Org ab 10 TEW'!E151</f>
        <v>1,00 VZÄ je 100 Märkte und vergleichbare Veranstaltungen</v>
      </c>
      <c r="E149" s="395">
        <f t="shared" ref="E149:E170" si="20">SUM(F149:IU149)</f>
        <v>0</v>
      </c>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1"/>
      <c r="AL149" s="421"/>
      <c r="AM149" s="421"/>
      <c r="AN149" s="421"/>
      <c r="AO149" s="421"/>
      <c r="AP149" s="421"/>
      <c r="AQ149" s="421"/>
      <c r="AR149" s="421"/>
      <c r="AS149" s="421"/>
      <c r="AT149" s="421"/>
      <c r="AU149" s="421"/>
      <c r="AV149" s="421"/>
      <c r="AW149" s="421"/>
      <c r="AX149" s="421"/>
      <c r="AY149" s="421"/>
      <c r="AZ149" s="421"/>
      <c r="BA149" s="421"/>
      <c r="BB149" s="421"/>
      <c r="BC149" s="421"/>
      <c r="BD149" s="421"/>
      <c r="BE149" s="421"/>
      <c r="BF149" s="421"/>
      <c r="BG149" s="421"/>
      <c r="BH149" s="421"/>
      <c r="BI149" s="421"/>
      <c r="BJ149" s="421"/>
      <c r="BK149" s="421"/>
      <c r="BL149" s="421"/>
      <c r="BM149" s="421"/>
      <c r="BN149" s="421"/>
      <c r="BO149" s="421"/>
      <c r="BP149" s="421"/>
      <c r="BQ149" s="421"/>
      <c r="BR149" s="421"/>
      <c r="BS149" s="421"/>
      <c r="BT149" s="421"/>
      <c r="BU149" s="421"/>
      <c r="BV149" s="421"/>
      <c r="BW149" s="421"/>
      <c r="BX149" s="421"/>
      <c r="BY149" s="421"/>
      <c r="BZ149" s="421"/>
      <c r="CA149" s="421"/>
      <c r="CB149" s="421"/>
      <c r="CC149" s="421"/>
      <c r="CD149" s="421"/>
      <c r="CE149" s="421"/>
      <c r="CF149" s="421"/>
      <c r="CG149" s="421"/>
      <c r="CH149" s="421"/>
      <c r="CI149" s="421"/>
      <c r="CJ149" s="421"/>
      <c r="CK149" s="421"/>
      <c r="CL149" s="421"/>
      <c r="CM149" s="421"/>
      <c r="CN149" s="421"/>
      <c r="CO149" s="421"/>
      <c r="CP149" s="421"/>
      <c r="CQ149" s="421"/>
      <c r="CR149" s="421"/>
      <c r="CS149" s="421"/>
      <c r="CT149" s="421"/>
      <c r="CU149" s="421"/>
      <c r="CV149" s="421"/>
      <c r="CW149" s="421"/>
      <c r="CX149" s="421"/>
      <c r="CY149" s="421"/>
      <c r="CZ149" s="421"/>
      <c r="DA149" s="421"/>
      <c r="DB149" s="421"/>
      <c r="DC149" s="421"/>
      <c r="DD149" s="421"/>
      <c r="DE149" s="421"/>
      <c r="DF149" s="421"/>
      <c r="DG149" s="421"/>
      <c r="DH149" s="421"/>
      <c r="DI149" s="421"/>
      <c r="DJ149" s="421"/>
      <c r="DK149" s="421"/>
      <c r="DL149" s="421"/>
      <c r="DM149" s="421"/>
      <c r="DN149" s="421"/>
      <c r="DO149" s="421"/>
      <c r="DP149" s="421"/>
      <c r="DQ149" s="421"/>
      <c r="DR149" s="421"/>
      <c r="DS149" s="421"/>
      <c r="DT149" s="421"/>
      <c r="DU149" s="421"/>
      <c r="DV149" s="421"/>
      <c r="DW149" s="421"/>
      <c r="DX149" s="421"/>
      <c r="DY149" s="421"/>
      <c r="DZ149" s="421"/>
      <c r="EA149" s="421"/>
      <c r="EB149" s="421"/>
      <c r="EC149" s="421"/>
      <c r="ED149" s="421"/>
      <c r="EE149" s="421"/>
      <c r="EF149" s="421"/>
      <c r="EG149" s="421"/>
      <c r="EH149" s="421"/>
      <c r="EI149" s="421"/>
      <c r="EJ149" s="421"/>
      <c r="EK149" s="421"/>
      <c r="EL149" s="421"/>
      <c r="EM149" s="421"/>
      <c r="EN149" s="421"/>
      <c r="EO149" s="421"/>
      <c r="EP149" s="421"/>
      <c r="EQ149" s="421"/>
      <c r="ER149" s="421"/>
      <c r="ES149" s="421"/>
      <c r="ET149" s="421"/>
      <c r="EU149" s="421"/>
      <c r="EV149" s="421"/>
      <c r="EW149" s="421"/>
      <c r="EX149" s="421"/>
      <c r="EY149" s="421"/>
      <c r="EZ149" s="421"/>
      <c r="FA149" s="421"/>
      <c r="FB149" s="421"/>
      <c r="FC149" s="421"/>
      <c r="FD149" s="421"/>
      <c r="FE149" s="421"/>
      <c r="FF149" s="421"/>
      <c r="FG149" s="421"/>
      <c r="FH149" s="421"/>
      <c r="FI149" s="421"/>
      <c r="FJ149" s="421"/>
      <c r="FK149" s="421"/>
      <c r="FL149" s="421"/>
      <c r="FM149" s="421"/>
      <c r="FN149" s="421"/>
      <c r="FO149" s="421"/>
      <c r="FP149" s="421"/>
      <c r="FQ149" s="421"/>
      <c r="FR149" s="421"/>
      <c r="FS149" s="421"/>
      <c r="FT149" s="421"/>
      <c r="FU149" s="421"/>
      <c r="FV149" s="421"/>
      <c r="FW149" s="421"/>
      <c r="FX149" s="421"/>
      <c r="FY149" s="421"/>
      <c r="FZ149" s="421"/>
      <c r="GA149" s="421"/>
      <c r="GB149" s="421"/>
      <c r="GC149" s="421"/>
      <c r="GD149" s="421"/>
      <c r="GE149" s="421"/>
      <c r="GF149" s="421"/>
      <c r="GG149" s="421"/>
      <c r="GH149" s="421"/>
      <c r="GI149" s="421"/>
      <c r="GJ149" s="421"/>
      <c r="GK149" s="421"/>
      <c r="GL149" s="421"/>
      <c r="GM149" s="421"/>
      <c r="GN149" s="421"/>
      <c r="GO149" s="421"/>
      <c r="GP149" s="421"/>
      <c r="GQ149" s="421"/>
      <c r="GR149" s="421"/>
      <c r="GS149" s="421"/>
      <c r="GT149" s="421"/>
      <c r="GU149" s="421"/>
      <c r="GV149" s="421"/>
      <c r="GW149" s="421"/>
      <c r="GX149" s="421"/>
      <c r="GY149" s="421"/>
      <c r="GZ149" s="421"/>
      <c r="HA149" s="421"/>
      <c r="HB149" s="421"/>
      <c r="HC149" s="421"/>
      <c r="HD149" s="421"/>
      <c r="HE149" s="421"/>
      <c r="HF149" s="421"/>
      <c r="HG149" s="421"/>
      <c r="HH149" s="421"/>
      <c r="HI149" s="421"/>
      <c r="HJ149" s="421"/>
      <c r="HK149" s="421"/>
      <c r="HL149" s="421"/>
      <c r="HM149" s="421"/>
      <c r="HN149" s="421"/>
      <c r="HO149" s="421"/>
      <c r="HP149" s="421"/>
      <c r="HQ149" s="421"/>
      <c r="HR149" s="421"/>
      <c r="HS149" s="421"/>
      <c r="HT149" s="421"/>
      <c r="HU149" s="421"/>
      <c r="HV149" s="421"/>
      <c r="HW149" s="421"/>
      <c r="HX149" s="421"/>
      <c r="HY149" s="421"/>
      <c r="HZ149" s="421"/>
      <c r="IA149" s="421"/>
      <c r="IB149" s="421"/>
      <c r="IC149" s="421"/>
      <c r="ID149" s="421"/>
      <c r="IE149" s="421"/>
      <c r="IF149" s="421"/>
      <c r="IG149" s="421"/>
      <c r="IH149" s="421"/>
      <c r="II149" s="421"/>
      <c r="IJ149" s="421"/>
      <c r="IK149" s="421"/>
      <c r="IL149" s="421"/>
      <c r="IM149" s="421"/>
      <c r="IN149" s="421"/>
      <c r="IO149" s="421"/>
      <c r="IP149" s="421"/>
      <c r="IQ149" s="421"/>
      <c r="IR149" s="421"/>
      <c r="IS149" s="421"/>
      <c r="IT149" s="461"/>
      <c r="IU149" s="420"/>
    </row>
    <row r="150" spans="1:255" ht="3" customHeight="1" x14ac:dyDescent="0.25">
      <c r="A150" s="93"/>
      <c r="B150" s="93"/>
      <c r="C150" s="93"/>
      <c r="D150" s="93"/>
      <c r="E150" s="406"/>
      <c r="F150" s="407"/>
      <c r="G150" s="407"/>
      <c r="H150" s="407"/>
      <c r="I150" s="407"/>
      <c r="J150" s="407"/>
      <c r="K150" s="407"/>
      <c r="L150" s="407"/>
      <c r="M150" s="407"/>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407"/>
      <c r="AL150" s="407"/>
      <c r="AM150" s="407"/>
      <c r="AN150" s="407"/>
      <c r="AO150" s="407"/>
      <c r="AP150" s="407"/>
      <c r="AQ150" s="407"/>
      <c r="AR150" s="407"/>
      <c r="AS150" s="407"/>
      <c r="AT150" s="407"/>
      <c r="AU150" s="407"/>
      <c r="AV150" s="407"/>
      <c r="AW150" s="407"/>
      <c r="AX150" s="407"/>
      <c r="AY150" s="407"/>
      <c r="AZ150" s="407"/>
      <c r="BA150" s="407"/>
      <c r="BB150" s="407"/>
      <c r="BC150" s="407"/>
      <c r="BD150" s="407"/>
      <c r="BE150" s="407"/>
      <c r="BF150" s="407"/>
      <c r="BG150" s="407"/>
      <c r="BH150" s="407"/>
      <c r="BI150" s="407"/>
      <c r="BJ150" s="407"/>
      <c r="BK150" s="407"/>
      <c r="BL150" s="407"/>
      <c r="BM150" s="407"/>
      <c r="BN150" s="407"/>
      <c r="BO150" s="407"/>
      <c r="BP150" s="407"/>
      <c r="BQ150" s="407"/>
      <c r="BR150" s="407"/>
      <c r="BS150" s="407"/>
      <c r="BT150" s="407"/>
      <c r="BU150" s="407"/>
      <c r="BV150" s="407"/>
      <c r="BW150" s="407"/>
      <c r="BX150" s="407"/>
      <c r="BY150" s="407"/>
      <c r="BZ150" s="407"/>
      <c r="CA150" s="407"/>
      <c r="CB150" s="407"/>
      <c r="CC150" s="407"/>
      <c r="CD150" s="407"/>
      <c r="CE150" s="407"/>
      <c r="CF150" s="407"/>
      <c r="CG150" s="407"/>
      <c r="CH150" s="407"/>
      <c r="CI150" s="407"/>
      <c r="CJ150" s="407"/>
      <c r="CK150" s="407"/>
      <c r="CL150" s="407"/>
      <c r="CM150" s="407"/>
      <c r="CN150" s="407"/>
      <c r="CO150" s="407"/>
      <c r="CP150" s="407"/>
      <c r="CQ150" s="407"/>
      <c r="CR150" s="407"/>
      <c r="CS150" s="407"/>
      <c r="CT150" s="407"/>
      <c r="CU150" s="407"/>
      <c r="CV150" s="407"/>
      <c r="CW150" s="407"/>
      <c r="CX150" s="407"/>
      <c r="CY150" s="407"/>
      <c r="CZ150" s="407"/>
      <c r="DA150" s="407"/>
      <c r="DB150" s="407"/>
      <c r="DC150" s="407"/>
      <c r="DD150" s="407"/>
      <c r="DE150" s="407"/>
      <c r="DF150" s="407"/>
      <c r="DG150" s="407"/>
      <c r="DH150" s="407"/>
      <c r="DI150" s="407"/>
      <c r="DJ150" s="407"/>
      <c r="DK150" s="407"/>
      <c r="DL150" s="407"/>
      <c r="DM150" s="407"/>
      <c r="DN150" s="407"/>
      <c r="DO150" s="407"/>
      <c r="DP150" s="407"/>
      <c r="DQ150" s="407"/>
      <c r="DR150" s="407"/>
      <c r="DS150" s="407"/>
      <c r="DT150" s="407"/>
      <c r="DU150" s="407"/>
      <c r="DV150" s="407"/>
      <c r="DW150" s="407"/>
      <c r="DX150" s="407"/>
      <c r="DY150" s="407"/>
      <c r="DZ150" s="407"/>
      <c r="EA150" s="407"/>
      <c r="EB150" s="407"/>
      <c r="EC150" s="407"/>
      <c r="ED150" s="407"/>
      <c r="EE150" s="407"/>
      <c r="EF150" s="407"/>
      <c r="EG150" s="407"/>
      <c r="EH150" s="407"/>
      <c r="EI150" s="407"/>
      <c r="EJ150" s="407"/>
      <c r="EK150" s="407"/>
      <c r="EL150" s="407"/>
      <c r="EM150" s="407"/>
      <c r="EN150" s="407"/>
      <c r="EO150" s="407"/>
      <c r="EP150" s="407"/>
      <c r="EQ150" s="407"/>
      <c r="ER150" s="407"/>
      <c r="ES150" s="407"/>
      <c r="ET150" s="407"/>
      <c r="EU150" s="407"/>
      <c r="EV150" s="407"/>
      <c r="EW150" s="407"/>
      <c r="EX150" s="407"/>
      <c r="EY150" s="407"/>
      <c r="EZ150" s="407"/>
      <c r="FA150" s="407"/>
      <c r="FB150" s="407"/>
      <c r="FC150" s="407"/>
      <c r="FD150" s="407"/>
      <c r="FE150" s="407"/>
      <c r="FF150" s="407"/>
      <c r="FG150" s="407"/>
      <c r="FH150" s="407"/>
      <c r="FI150" s="407"/>
      <c r="FJ150" s="407"/>
      <c r="FK150" s="407"/>
      <c r="FL150" s="407"/>
      <c r="FM150" s="407"/>
      <c r="FN150" s="407"/>
      <c r="FO150" s="407"/>
      <c r="FP150" s="407"/>
      <c r="FQ150" s="407"/>
      <c r="FR150" s="407"/>
      <c r="FS150" s="407"/>
      <c r="FT150" s="407"/>
      <c r="FU150" s="407"/>
      <c r="FV150" s="407"/>
      <c r="FW150" s="407"/>
      <c r="FX150" s="407"/>
      <c r="FY150" s="407"/>
      <c r="FZ150" s="407"/>
      <c r="GA150" s="407"/>
      <c r="GB150" s="407"/>
      <c r="GC150" s="407"/>
      <c r="GD150" s="407"/>
      <c r="GE150" s="407"/>
      <c r="GF150" s="407"/>
      <c r="GG150" s="407"/>
      <c r="GH150" s="407"/>
      <c r="GI150" s="407"/>
      <c r="GJ150" s="407"/>
      <c r="GK150" s="407"/>
      <c r="GL150" s="407"/>
      <c r="GM150" s="407"/>
      <c r="GN150" s="407"/>
      <c r="GO150" s="407"/>
      <c r="GP150" s="407"/>
      <c r="GQ150" s="407"/>
      <c r="GR150" s="407"/>
      <c r="GS150" s="407"/>
      <c r="GT150" s="407"/>
      <c r="GU150" s="407"/>
      <c r="GV150" s="407"/>
      <c r="GW150" s="407"/>
      <c r="GX150" s="407"/>
      <c r="GY150" s="407"/>
      <c r="GZ150" s="407"/>
      <c r="HA150" s="407"/>
      <c r="HB150" s="407"/>
      <c r="HC150" s="407"/>
      <c r="HD150" s="407"/>
      <c r="HE150" s="407"/>
      <c r="HF150" s="407"/>
      <c r="HG150" s="407"/>
      <c r="HH150" s="407"/>
      <c r="HI150" s="407"/>
      <c r="HJ150" s="407"/>
      <c r="HK150" s="407"/>
      <c r="HL150" s="407"/>
      <c r="HM150" s="407"/>
      <c r="HN150" s="407"/>
      <c r="HO150" s="407"/>
      <c r="HP150" s="407"/>
      <c r="HQ150" s="407"/>
      <c r="HR150" s="407"/>
      <c r="HS150" s="407"/>
      <c r="HT150" s="407"/>
      <c r="HU150" s="407"/>
      <c r="HV150" s="407"/>
      <c r="HW150" s="407"/>
      <c r="HX150" s="407"/>
      <c r="HY150" s="407"/>
      <c r="HZ150" s="407"/>
      <c r="IA150" s="407"/>
      <c r="IB150" s="407"/>
      <c r="IC150" s="407"/>
      <c r="ID150" s="407"/>
      <c r="IE150" s="407"/>
      <c r="IF150" s="407"/>
      <c r="IG150" s="407"/>
      <c r="IH150" s="407"/>
      <c r="II150" s="407"/>
      <c r="IJ150" s="407"/>
      <c r="IK150" s="407"/>
      <c r="IL150" s="407"/>
      <c r="IM150" s="407"/>
      <c r="IN150" s="407"/>
      <c r="IO150" s="407"/>
      <c r="IP150" s="407"/>
      <c r="IQ150" s="407"/>
      <c r="IR150" s="407"/>
      <c r="IS150" s="407"/>
      <c r="IT150" s="407"/>
      <c r="IU150" s="466"/>
    </row>
    <row r="151" spans="1:255" ht="22.5" x14ac:dyDescent="0.25">
      <c r="A151" s="167" t="s">
        <v>409</v>
      </c>
      <c r="B151" s="71" t="str">
        <f>'Org ab 10 TEW'!C153</f>
        <v>Bauhof</v>
      </c>
      <c r="C151" s="71" t="s">
        <v>878</v>
      </c>
      <c r="D151" s="71" t="s">
        <v>879</v>
      </c>
      <c r="E151" s="395">
        <f t="shared" si="20"/>
        <v>0</v>
      </c>
      <c r="F151" s="422"/>
      <c r="G151" s="422"/>
      <c r="H151" s="422"/>
      <c r="I151" s="422"/>
      <c r="J151" s="422"/>
      <c r="K151" s="422"/>
      <c r="L151" s="422"/>
      <c r="M151" s="422"/>
      <c r="N151" s="422"/>
      <c r="O151" s="422"/>
      <c r="P151" s="422"/>
      <c r="Q151" s="422"/>
      <c r="R151" s="422"/>
      <c r="S151" s="422"/>
      <c r="T151" s="422"/>
      <c r="U151" s="422"/>
      <c r="V151" s="422"/>
      <c r="W151" s="422"/>
      <c r="X151" s="422"/>
      <c r="Y151" s="422"/>
      <c r="Z151" s="422"/>
      <c r="AA151" s="422"/>
      <c r="AB151" s="422"/>
      <c r="AC151" s="422"/>
      <c r="AD151" s="422"/>
      <c r="AE151" s="422"/>
      <c r="AF151" s="422"/>
      <c r="AG151" s="422"/>
      <c r="AH151" s="422"/>
      <c r="AI151" s="422"/>
      <c r="AJ151" s="422"/>
      <c r="AK151" s="422"/>
      <c r="AL151" s="422"/>
      <c r="AM151" s="422"/>
      <c r="AN151" s="422"/>
      <c r="AO151" s="422"/>
      <c r="AP151" s="422"/>
      <c r="AQ151" s="422"/>
      <c r="AR151" s="422"/>
      <c r="AS151" s="422"/>
      <c r="AT151" s="422"/>
      <c r="AU151" s="422"/>
      <c r="AV151" s="422"/>
      <c r="AW151" s="422"/>
      <c r="AX151" s="422"/>
      <c r="AY151" s="422"/>
      <c r="AZ151" s="422"/>
      <c r="BA151" s="422"/>
      <c r="BB151" s="422"/>
      <c r="BC151" s="422"/>
      <c r="BD151" s="422"/>
      <c r="BE151" s="422"/>
      <c r="BF151" s="422"/>
      <c r="BG151" s="422"/>
      <c r="BH151" s="422"/>
      <c r="BI151" s="422"/>
      <c r="BJ151" s="422"/>
      <c r="BK151" s="422"/>
      <c r="BL151" s="422"/>
      <c r="BM151" s="422"/>
      <c r="BN151" s="422"/>
      <c r="BO151" s="422"/>
      <c r="BP151" s="422"/>
      <c r="BQ151" s="422"/>
      <c r="BR151" s="422"/>
      <c r="BS151" s="422"/>
      <c r="BT151" s="422"/>
      <c r="BU151" s="422"/>
      <c r="BV151" s="422"/>
      <c r="BW151" s="422"/>
      <c r="BX151" s="422"/>
      <c r="BY151" s="422"/>
      <c r="BZ151" s="422"/>
      <c r="CA151" s="422"/>
      <c r="CB151" s="422"/>
      <c r="CC151" s="422"/>
      <c r="CD151" s="422"/>
      <c r="CE151" s="422"/>
      <c r="CF151" s="422"/>
      <c r="CG151" s="422"/>
      <c r="CH151" s="422"/>
      <c r="CI151" s="422"/>
      <c r="CJ151" s="422"/>
      <c r="CK151" s="422"/>
      <c r="CL151" s="422"/>
      <c r="CM151" s="422"/>
      <c r="CN151" s="422"/>
      <c r="CO151" s="422"/>
      <c r="CP151" s="422"/>
      <c r="CQ151" s="422"/>
      <c r="CR151" s="422"/>
      <c r="CS151" s="422"/>
      <c r="CT151" s="422"/>
      <c r="CU151" s="422"/>
      <c r="CV151" s="422"/>
      <c r="CW151" s="422"/>
      <c r="CX151" s="422"/>
      <c r="CY151" s="422"/>
      <c r="CZ151" s="422"/>
      <c r="DA151" s="422"/>
      <c r="DB151" s="422"/>
      <c r="DC151" s="422"/>
      <c r="DD151" s="422"/>
      <c r="DE151" s="422"/>
      <c r="DF151" s="422"/>
      <c r="DG151" s="422"/>
      <c r="DH151" s="422"/>
      <c r="DI151" s="422"/>
      <c r="DJ151" s="422"/>
      <c r="DK151" s="422"/>
      <c r="DL151" s="422"/>
      <c r="DM151" s="422"/>
      <c r="DN151" s="422"/>
      <c r="DO151" s="422"/>
      <c r="DP151" s="422"/>
      <c r="DQ151" s="422"/>
      <c r="DR151" s="422"/>
      <c r="DS151" s="422"/>
      <c r="DT151" s="422"/>
      <c r="DU151" s="422"/>
      <c r="DV151" s="422"/>
      <c r="DW151" s="422"/>
      <c r="DX151" s="422"/>
      <c r="DY151" s="422"/>
      <c r="DZ151" s="422"/>
      <c r="EA151" s="422"/>
      <c r="EB151" s="422"/>
      <c r="EC151" s="422"/>
      <c r="ED151" s="422"/>
      <c r="EE151" s="422"/>
      <c r="EF151" s="422"/>
      <c r="EG151" s="422"/>
      <c r="EH151" s="422"/>
      <c r="EI151" s="422"/>
      <c r="EJ151" s="422"/>
      <c r="EK151" s="422"/>
      <c r="EL151" s="422"/>
      <c r="EM151" s="422"/>
      <c r="EN151" s="422"/>
      <c r="EO151" s="422"/>
      <c r="EP151" s="422"/>
      <c r="EQ151" s="422"/>
      <c r="ER151" s="422"/>
      <c r="ES151" s="422"/>
      <c r="ET151" s="422"/>
      <c r="EU151" s="422"/>
      <c r="EV151" s="422"/>
      <c r="EW151" s="422"/>
      <c r="EX151" s="422"/>
      <c r="EY151" s="422"/>
      <c r="EZ151" s="422"/>
      <c r="FA151" s="422"/>
      <c r="FB151" s="422"/>
      <c r="FC151" s="422"/>
      <c r="FD151" s="422"/>
      <c r="FE151" s="422"/>
      <c r="FF151" s="422"/>
      <c r="FG151" s="422"/>
      <c r="FH151" s="422"/>
      <c r="FI151" s="422"/>
      <c r="FJ151" s="422"/>
      <c r="FK151" s="422"/>
      <c r="FL151" s="422"/>
      <c r="FM151" s="422"/>
      <c r="FN151" s="422"/>
      <c r="FO151" s="422"/>
      <c r="FP151" s="422"/>
      <c r="FQ151" s="422"/>
      <c r="FR151" s="422"/>
      <c r="FS151" s="422"/>
      <c r="FT151" s="422"/>
      <c r="FU151" s="422"/>
      <c r="FV151" s="422"/>
      <c r="FW151" s="422"/>
      <c r="FX151" s="422"/>
      <c r="FY151" s="422"/>
      <c r="FZ151" s="422"/>
      <c r="GA151" s="422"/>
      <c r="GB151" s="422"/>
      <c r="GC151" s="422"/>
      <c r="GD151" s="422"/>
      <c r="GE151" s="422"/>
      <c r="GF151" s="422"/>
      <c r="GG151" s="422"/>
      <c r="GH151" s="422"/>
      <c r="GI151" s="422"/>
      <c r="GJ151" s="422"/>
      <c r="GK151" s="422"/>
      <c r="GL151" s="422"/>
      <c r="GM151" s="422"/>
      <c r="GN151" s="422"/>
      <c r="GO151" s="422"/>
      <c r="GP151" s="422"/>
      <c r="GQ151" s="422"/>
      <c r="GR151" s="422"/>
      <c r="GS151" s="422"/>
      <c r="GT151" s="422"/>
      <c r="GU151" s="422"/>
      <c r="GV151" s="422"/>
      <c r="GW151" s="422"/>
      <c r="GX151" s="422"/>
      <c r="GY151" s="422"/>
      <c r="GZ151" s="422"/>
      <c r="HA151" s="422"/>
      <c r="HB151" s="422"/>
      <c r="HC151" s="422"/>
      <c r="HD151" s="422"/>
      <c r="HE151" s="422"/>
      <c r="HF151" s="422"/>
      <c r="HG151" s="422"/>
      <c r="HH151" s="422"/>
      <c r="HI151" s="422"/>
      <c r="HJ151" s="422"/>
      <c r="HK151" s="422"/>
      <c r="HL151" s="422"/>
      <c r="HM151" s="422"/>
      <c r="HN151" s="422"/>
      <c r="HO151" s="422"/>
      <c r="HP151" s="422"/>
      <c r="HQ151" s="422"/>
      <c r="HR151" s="422"/>
      <c r="HS151" s="422"/>
      <c r="HT151" s="422"/>
      <c r="HU151" s="422"/>
      <c r="HV151" s="422"/>
      <c r="HW151" s="422"/>
      <c r="HX151" s="422"/>
      <c r="HY151" s="422"/>
      <c r="HZ151" s="422"/>
      <c r="IA151" s="422"/>
      <c r="IB151" s="422"/>
      <c r="IC151" s="422"/>
      <c r="ID151" s="422"/>
      <c r="IE151" s="422"/>
      <c r="IF151" s="422"/>
      <c r="IG151" s="422"/>
      <c r="IH151" s="422"/>
      <c r="II151" s="422"/>
      <c r="IJ151" s="422"/>
      <c r="IK151" s="422"/>
      <c r="IL151" s="422"/>
      <c r="IM151" s="422"/>
      <c r="IN151" s="422"/>
      <c r="IO151" s="422"/>
      <c r="IP151" s="422"/>
      <c r="IQ151" s="422"/>
      <c r="IR151" s="422"/>
      <c r="IS151" s="422"/>
      <c r="IT151" s="462"/>
      <c r="IU151" s="423"/>
    </row>
    <row r="152" spans="1:255" ht="56.25" x14ac:dyDescent="0.25">
      <c r="A152" s="167" t="s">
        <v>410</v>
      </c>
      <c r="B152" s="71" t="str">
        <f>'Org ab 10 TEW'!C154</f>
        <v>Bauhof</v>
      </c>
      <c r="C152" s="71" t="str">
        <f>'Org ab 10 TEW'!D154</f>
        <v>Tiefbauunterhaltung; Unterhaltung, Wartung, Instandsetzung von Verkehrsflächen, Anlagen, Einrichtungen etc.</v>
      </c>
      <c r="D152" s="71" t="str">
        <f>'Org ab 10 TEW'!E154</f>
        <v>1,00 VZÄ je 45 km Straßenlänge</v>
      </c>
      <c r="E152" s="395">
        <f t="shared" si="20"/>
        <v>0</v>
      </c>
      <c r="F152" s="422"/>
      <c r="G152" s="422"/>
      <c r="H152" s="422"/>
      <c r="I152" s="422"/>
      <c r="J152" s="422"/>
      <c r="K152" s="422"/>
      <c r="L152" s="422"/>
      <c r="M152" s="422"/>
      <c r="N152" s="422"/>
      <c r="O152" s="422"/>
      <c r="P152" s="422"/>
      <c r="Q152" s="422"/>
      <c r="R152" s="422"/>
      <c r="S152" s="422"/>
      <c r="T152" s="422"/>
      <c r="U152" s="422"/>
      <c r="V152" s="422"/>
      <c r="W152" s="422"/>
      <c r="X152" s="422"/>
      <c r="Y152" s="422"/>
      <c r="Z152" s="422"/>
      <c r="AA152" s="422"/>
      <c r="AB152" s="422"/>
      <c r="AC152" s="422"/>
      <c r="AD152" s="422"/>
      <c r="AE152" s="422"/>
      <c r="AF152" s="422"/>
      <c r="AG152" s="422"/>
      <c r="AH152" s="422"/>
      <c r="AI152" s="422"/>
      <c r="AJ152" s="422"/>
      <c r="AK152" s="422"/>
      <c r="AL152" s="422"/>
      <c r="AM152" s="422"/>
      <c r="AN152" s="422"/>
      <c r="AO152" s="422"/>
      <c r="AP152" s="422"/>
      <c r="AQ152" s="422"/>
      <c r="AR152" s="422"/>
      <c r="AS152" s="422"/>
      <c r="AT152" s="422"/>
      <c r="AU152" s="422"/>
      <c r="AV152" s="422"/>
      <c r="AW152" s="422"/>
      <c r="AX152" s="422"/>
      <c r="AY152" s="422"/>
      <c r="AZ152" s="422"/>
      <c r="BA152" s="422"/>
      <c r="BB152" s="422"/>
      <c r="BC152" s="422"/>
      <c r="BD152" s="422"/>
      <c r="BE152" s="422"/>
      <c r="BF152" s="422"/>
      <c r="BG152" s="422"/>
      <c r="BH152" s="422"/>
      <c r="BI152" s="422"/>
      <c r="BJ152" s="422"/>
      <c r="BK152" s="422"/>
      <c r="BL152" s="422"/>
      <c r="BM152" s="422"/>
      <c r="BN152" s="422"/>
      <c r="BO152" s="422"/>
      <c r="BP152" s="422"/>
      <c r="BQ152" s="422"/>
      <c r="BR152" s="422"/>
      <c r="BS152" s="422"/>
      <c r="BT152" s="422"/>
      <c r="BU152" s="422"/>
      <c r="BV152" s="422"/>
      <c r="BW152" s="422"/>
      <c r="BX152" s="422"/>
      <c r="BY152" s="422"/>
      <c r="BZ152" s="422"/>
      <c r="CA152" s="422"/>
      <c r="CB152" s="422"/>
      <c r="CC152" s="422"/>
      <c r="CD152" s="422"/>
      <c r="CE152" s="422"/>
      <c r="CF152" s="422"/>
      <c r="CG152" s="422"/>
      <c r="CH152" s="422"/>
      <c r="CI152" s="422"/>
      <c r="CJ152" s="422"/>
      <c r="CK152" s="422"/>
      <c r="CL152" s="422"/>
      <c r="CM152" s="422"/>
      <c r="CN152" s="422"/>
      <c r="CO152" s="422"/>
      <c r="CP152" s="422"/>
      <c r="CQ152" s="422"/>
      <c r="CR152" s="422"/>
      <c r="CS152" s="422"/>
      <c r="CT152" s="422"/>
      <c r="CU152" s="422"/>
      <c r="CV152" s="422"/>
      <c r="CW152" s="422"/>
      <c r="CX152" s="422"/>
      <c r="CY152" s="422"/>
      <c r="CZ152" s="422"/>
      <c r="DA152" s="422"/>
      <c r="DB152" s="422"/>
      <c r="DC152" s="422"/>
      <c r="DD152" s="422"/>
      <c r="DE152" s="422"/>
      <c r="DF152" s="422"/>
      <c r="DG152" s="422"/>
      <c r="DH152" s="422"/>
      <c r="DI152" s="422"/>
      <c r="DJ152" s="422"/>
      <c r="DK152" s="422"/>
      <c r="DL152" s="422"/>
      <c r="DM152" s="422"/>
      <c r="DN152" s="422"/>
      <c r="DO152" s="422"/>
      <c r="DP152" s="422"/>
      <c r="DQ152" s="422"/>
      <c r="DR152" s="422"/>
      <c r="DS152" s="422"/>
      <c r="DT152" s="422"/>
      <c r="DU152" s="422"/>
      <c r="DV152" s="422"/>
      <c r="DW152" s="422"/>
      <c r="DX152" s="422"/>
      <c r="DY152" s="422"/>
      <c r="DZ152" s="422"/>
      <c r="EA152" s="422"/>
      <c r="EB152" s="422"/>
      <c r="EC152" s="422"/>
      <c r="ED152" s="422"/>
      <c r="EE152" s="422"/>
      <c r="EF152" s="422"/>
      <c r="EG152" s="422"/>
      <c r="EH152" s="422"/>
      <c r="EI152" s="422"/>
      <c r="EJ152" s="422"/>
      <c r="EK152" s="422"/>
      <c r="EL152" s="422"/>
      <c r="EM152" s="422"/>
      <c r="EN152" s="422"/>
      <c r="EO152" s="422"/>
      <c r="EP152" s="422"/>
      <c r="EQ152" s="422"/>
      <c r="ER152" s="422"/>
      <c r="ES152" s="422"/>
      <c r="ET152" s="422"/>
      <c r="EU152" s="422"/>
      <c r="EV152" s="422"/>
      <c r="EW152" s="422"/>
      <c r="EX152" s="422"/>
      <c r="EY152" s="422"/>
      <c r="EZ152" s="422"/>
      <c r="FA152" s="422"/>
      <c r="FB152" s="422"/>
      <c r="FC152" s="422"/>
      <c r="FD152" s="422"/>
      <c r="FE152" s="422"/>
      <c r="FF152" s="422"/>
      <c r="FG152" s="422"/>
      <c r="FH152" s="422"/>
      <c r="FI152" s="422"/>
      <c r="FJ152" s="422"/>
      <c r="FK152" s="422"/>
      <c r="FL152" s="422"/>
      <c r="FM152" s="422"/>
      <c r="FN152" s="422"/>
      <c r="FO152" s="422"/>
      <c r="FP152" s="422"/>
      <c r="FQ152" s="422"/>
      <c r="FR152" s="422"/>
      <c r="FS152" s="422"/>
      <c r="FT152" s="422"/>
      <c r="FU152" s="422"/>
      <c r="FV152" s="422"/>
      <c r="FW152" s="422"/>
      <c r="FX152" s="422"/>
      <c r="FY152" s="422"/>
      <c r="FZ152" s="422"/>
      <c r="GA152" s="422"/>
      <c r="GB152" s="422"/>
      <c r="GC152" s="422"/>
      <c r="GD152" s="422"/>
      <c r="GE152" s="422"/>
      <c r="GF152" s="422"/>
      <c r="GG152" s="422"/>
      <c r="GH152" s="422"/>
      <c r="GI152" s="422"/>
      <c r="GJ152" s="422"/>
      <c r="GK152" s="422"/>
      <c r="GL152" s="422"/>
      <c r="GM152" s="422"/>
      <c r="GN152" s="422"/>
      <c r="GO152" s="422"/>
      <c r="GP152" s="422"/>
      <c r="GQ152" s="422"/>
      <c r="GR152" s="422"/>
      <c r="GS152" s="422"/>
      <c r="GT152" s="422"/>
      <c r="GU152" s="422"/>
      <c r="GV152" s="422"/>
      <c r="GW152" s="422"/>
      <c r="GX152" s="422"/>
      <c r="GY152" s="422"/>
      <c r="GZ152" s="422"/>
      <c r="HA152" s="422"/>
      <c r="HB152" s="422"/>
      <c r="HC152" s="422"/>
      <c r="HD152" s="422"/>
      <c r="HE152" s="422"/>
      <c r="HF152" s="422"/>
      <c r="HG152" s="422"/>
      <c r="HH152" s="422"/>
      <c r="HI152" s="422"/>
      <c r="HJ152" s="422"/>
      <c r="HK152" s="422"/>
      <c r="HL152" s="422"/>
      <c r="HM152" s="422"/>
      <c r="HN152" s="422"/>
      <c r="HO152" s="422"/>
      <c r="HP152" s="422"/>
      <c r="HQ152" s="422"/>
      <c r="HR152" s="422"/>
      <c r="HS152" s="422"/>
      <c r="HT152" s="422"/>
      <c r="HU152" s="422"/>
      <c r="HV152" s="422"/>
      <c r="HW152" s="422"/>
      <c r="HX152" s="422"/>
      <c r="HY152" s="422"/>
      <c r="HZ152" s="422"/>
      <c r="IA152" s="422"/>
      <c r="IB152" s="422"/>
      <c r="IC152" s="422"/>
      <c r="ID152" s="422"/>
      <c r="IE152" s="422"/>
      <c r="IF152" s="422"/>
      <c r="IG152" s="422"/>
      <c r="IH152" s="422"/>
      <c r="II152" s="422"/>
      <c r="IJ152" s="422"/>
      <c r="IK152" s="422"/>
      <c r="IL152" s="422"/>
      <c r="IM152" s="422"/>
      <c r="IN152" s="422"/>
      <c r="IO152" s="422"/>
      <c r="IP152" s="422"/>
      <c r="IQ152" s="422"/>
      <c r="IR152" s="422"/>
      <c r="IS152" s="422"/>
      <c r="IT152" s="462"/>
      <c r="IU152" s="423"/>
    </row>
    <row r="153" spans="1:255" x14ac:dyDescent="0.25">
      <c r="A153" s="167" t="s">
        <v>411</v>
      </c>
      <c r="B153" s="71" t="str">
        <f>'Org ab 10 TEW'!C155</f>
        <v>Bauhof</v>
      </c>
      <c r="C153" s="71" t="str">
        <f>'Org ab 10 TEW'!D155</f>
        <v>Straßenbeleuchtung</v>
      </c>
      <c r="D153" s="71" t="str">
        <f>'Org ab 10 TEW'!E155</f>
        <v>keine Bemessung</v>
      </c>
      <c r="E153" s="395">
        <f t="shared" si="20"/>
        <v>0</v>
      </c>
      <c r="F153" s="422"/>
      <c r="G153" s="422"/>
      <c r="H153" s="422"/>
      <c r="I153" s="422"/>
      <c r="J153" s="422"/>
      <c r="K153" s="422"/>
      <c r="L153" s="422"/>
      <c r="M153" s="422"/>
      <c r="N153" s="422"/>
      <c r="O153" s="422"/>
      <c r="P153" s="422"/>
      <c r="Q153" s="422"/>
      <c r="R153" s="422"/>
      <c r="S153" s="422"/>
      <c r="T153" s="422"/>
      <c r="U153" s="422"/>
      <c r="V153" s="422"/>
      <c r="W153" s="422"/>
      <c r="X153" s="422"/>
      <c r="Y153" s="422"/>
      <c r="Z153" s="422"/>
      <c r="AA153" s="422"/>
      <c r="AB153" s="422"/>
      <c r="AC153" s="422"/>
      <c r="AD153" s="422"/>
      <c r="AE153" s="422"/>
      <c r="AF153" s="422"/>
      <c r="AG153" s="422"/>
      <c r="AH153" s="422"/>
      <c r="AI153" s="422"/>
      <c r="AJ153" s="422"/>
      <c r="AK153" s="422"/>
      <c r="AL153" s="422"/>
      <c r="AM153" s="422"/>
      <c r="AN153" s="422"/>
      <c r="AO153" s="422"/>
      <c r="AP153" s="422"/>
      <c r="AQ153" s="422"/>
      <c r="AR153" s="422"/>
      <c r="AS153" s="422"/>
      <c r="AT153" s="422"/>
      <c r="AU153" s="422"/>
      <c r="AV153" s="422"/>
      <c r="AW153" s="422"/>
      <c r="AX153" s="422"/>
      <c r="AY153" s="422"/>
      <c r="AZ153" s="422"/>
      <c r="BA153" s="422"/>
      <c r="BB153" s="422"/>
      <c r="BC153" s="422"/>
      <c r="BD153" s="422"/>
      <c r="BE153" s="422"/>
      <c r="BF153" s="422"/>
      <c r="BG153" s="422"/>
      <c r="BH153" s="422"/>
      <c r="BI153" s="422"/>
      <c r="BJ153" s="422"/>
      <c r="BK153" s="422"/>
      <c r="BL153" s="422"/>
      <c r="BM153" s="422"/>
      <c r="BN153" s="422"/>
      <c r="BO153" s="422"/>
      <c r="BP153" s="422"/>
      <c r="BQ153" s="422"/>
      <c r="BR153" s="422"/>
      <c r="BS153" s="422"/>
      <c r="BT153" s="422"/>
      <c r="BU153" s="422"/>
      <c r="BV153" s="422"/>
      <c r="BW153" s="422"/>
      <c r="BX153" s="422"/>
      <c r="BY153" s="422"/>
      <c r="BZ153" s="422"/>
      <c r="CA153" s="422"/>
      <c r="CB153" s="422"/>
      <c r="CC153" s="422"/>
      <c r="CD153" s="422"/>
      <c r="CE153" s="422"/>
      <c r="CF153" s="422"/>
      <c r="CG153" s="422"/>
      <c r="CH153" s="422"/>
      <c r="CI153" s="422"/>
      <c r="CJ153" s="422"/>
      <c r="CK153" s="422"/>
      <c r="CL153" s="422"/>
      <c r="CM153" s="422"/>
      <c r="CN153" s="422"/>
      <c r="CO153" s="422"/>
      <c r="CP153" s="422"/>
      <c r="CQ153" s="422"/>
      <c r="CR153" s="422"/>
      <c r="CS153" s="422"/>
      <c r="CT153" s="422"/>
      <c r="CU153" s="422"/>
      <c r="CV153" s="422"/>
      <c r="CW153" s="422"/>
      <c r="CX153" s="422"/>
      <c r="CY153" s="422"/>
      <c r="CZ153" s="422"/>
      <c r="DA153" s="422"/>
      <c r="DB153" s="422"/>
      <c r="DC153" s="422"/>
      <c r="DD153" s="422"/>
      <c r="DE153" s="422"/>
      <c r="DF153" s="422"/>
      <c r="DG153" s="422"/>
      <c r="DH153" s="422"/>
      <c r="DI153" s="422"/>
      <c r="DJ153" s="422"/>
      <c r="DK153" s="422"/>
      <c r="DL153" s="422"/>
      <c r="DM153" s="422"/>
      <c r="DN153" s="422"/>
      <c r="DO153" s="422"/>
      <c r="DP153" s="422"/>
      <c r="DQ153" s="422"/>
      <c r="DR153" s="422"/>
      <c r="DS153" s="422"/>
      <c r="DT153" s="422"/>
      <c r="DU153" s="422"/>
      <c r="DV153" s="422"/>
      <c r="DW153" s="422"/>
      <c r="DX153" s="422"/>
      <c r="DY153" s="422"/>
      <c r="DZ153" s="422"/>
      <c r="EA153" s="422"/>
      <c r="EB153" s="422"/>
      <c r="EC153" s="422"/>
      <c r="ED153" s="422"/>
      <c r="EE153" s="422"/>
      <c r="EF153" s="422"/>
      <c r="EG153" s="422"/>
      <c r="EH153" s="422"/>
      <c r="EI153" s="422"/>
      <c r="EJ153" s="422"/>
      <c r="EK153" s="422"/>
      <c r="EL153" s="422"/>
      <c r="EM153" s="422"/>
      <c r="EN153" s="422"/>
      <c r="EO153" s="422"/>
      <c r="EP153" s="422"/>
      <c r="EQ153" s="422"/>
      <c r="ER153" s="422"/>
      <c r="ES153" s="422"/>
      <c r="ET153" s="422"/>
      <c r="EU153" s="422"/>
      <c r="EV153" s="422"/>
      <c r="EW153" s="422"/>
      <c r="EX153" s="422"/>
      <c r="EY153" s="422"/>
      <c r="EZ153" s="422"/>
      <c r="FA153" s="422"/>
      <c r="FB153" s="422"/>
      <c r="FC153" s="422"/>
      <c r="FD153" s="422"/>
      <c r="FE153" s="422"/>
      <c r="FF153" s="422"/>
      <c r="FG153" s="422"/>
      <c r="FH153" s="422"/>
      <c r="FI153" s="422"/>
      <c r="FJ153" s="422"/>
      <c r="FK153" s="422"/>
      <c r="FL153" s="422"/>
      <c r="FM153" s="422"/>
      <c r="FN153" s="422"/>
      <c r="FO153" s="422"/>
      <c r="FP153" s="422"/>
      <c r="FQ153" s="422"/>
      <c r="FR153" s="422"/>
      <c r="FS153" s="422"/>
      <c r="FT153" s="422"/>
      <c r="FU153" s="422"/>
      <c r="FV153" s="422"/>
      <c r="FW153" s="422"/>
      <c r="FX153" s="422"/>
      <c r="FY153" s="422"/>
      <c r="FZ153" s="422"/>
      <c r="GA153" s="422"/>
      <c r="GB153" s="422"/>
      <c r="GC153" s="422"/>
      <c r="GD153" s="422"/>
      <c r="GE153" s="422"/>
      <c r="GF153" s="422"/>
      <c r="GG153" s="422"/>
      <c r="GH153" s="422"/>
      <c r="GI153" s="422"/>
      <c r="GJ153" s="422"/>
      <c r="GK153" s="422"/>
      <c r="GL153" s="422"/>
      <c r="GM153" s="422"/>
      <c r="GN153" s="422"/>
      <c r="GO153" s="422"/>
      <c r="GP153" s="422"/>
      <c r="GQ153" s="422"/>
      <c r="GR153" s="422"/>
      <c r="GS153" s="422"/>
      <c r="GT153" s="422"/>
      <c r="GU153" s="422"/>
      <c r="GV153" s="422"/>
      <c r="GW153" s="422"/>
      <c r="GX153" s="422"/>
      <c r="GY153" s="422"/>
      <c r="GZ153" s="422"/>
      <c r="HA153" s="422"/>
      <c r="HB153" s="422"/>
      <c r="HC153" s="422"/>
      <c r="HD153" s="422"/>
      <c r="HE153" s="422"/>
      <c r="HF153" s="422"/>
      <c r="HG153" s="422"/>
      <c r="HH153" s="422"/>
      <c r="HI153" s="422"/>
      <c r="HJ153" s="422"/>
      <c r="HK153" s="422"/>
      <c r="HL153" s="422"/>
      <c r="HM153" s="422"/>
      <c r="HN153" s="422"/>
      <c r="HO153" s="422"/>
      <c r="HP153" s="422"/>
      <c r="HQ153" s="422"/>
      <c r="HR153" s="422"/>
      <c r="HS153" s="422"/>
      <c r="HT153" s="422"/>
      <c r="HU153" s="422"/>
      <c r="HV153" s="422"/>
      <c r="HW153" s="422"/>
      <c r="HX153" s="422"/>
      <c r="HY153" s="422"/>
      <c r="HZ153" s="422"/>
      <c r="IA153" s="422"/>
      <c r="IB153" s="422"/>
      <c r="IC153" s="422"/>
      <c r="ID153" s="422"/>
      <c r="IE153" s="422"/>
      <c r="IF153" s="422"/>
      <c r="IG153" s="422"/>
      <c r="IH153" s="422"/>
      <c r="II153" s="422"/>
      <c r="IJ153" s="422"/>
      <c r="IK153" s="422"/>
      <c r="IL153" s="422"/>
      <c r="IM153" s="422"/>
      <c r="IN153" s="422"/>
      <c r="IO153" s="422"/>
      <c r="IP153" s="422"/>
      <c r="IQ153" s="422"/>
      <c r="IR153" s="422"/>
      <c r="IS153" s="422"/>
      <c r="IT153" s="462"/>
      <c r="IU153" s="423"/>
    </row>
    <row r="154" spans="1:255" ht="22.5" x14ac:dyDescent="0.25">
      <c r="A154" s="167" t="s">
        <v>412</v>
      </c>
      <c r="B154" s="71" t="str">
        <f>'Org ab 10 TEW'!C156</f>
        <v>Bauhof</v>
      </c>
      <c r="C154" s="71" t="str">
        <f>'Org ab 10 TEW'!D156</f>
        <v>Gärtnerische Pflege und Unterhaltung</v>
      </c>
      <c r="D154" s="71" t="str">
        <f>'Org ab 10 TEW'!E156</f>
        <v>1,00 VZÄ je 1.560 Leistungsstunden</v>
      </c>
      <c r="E154" s="395">
        <f t="shared" si="20"/>
        <v>0</v>
      </c>
      <c r="F154" s="422"/>
      <c r="G154" s="422"/>
      <c r="H154" s="422"/>
      <c r="I154" s="422"/>
      <c r="J154" s="422"/>
      <c r="K154" s="422"/>
      <c r="L154" s="422"/>
      <c r="M154" s="422"/>
      <c r="N154" s="422"/>
      <c r="O154" s="422"/>
      <c r="P154" s="422"/>
      <c r="Q154" s="422"/>
      <c r="R154" s="422"/>
      <c r="S154" s="422"/>
      <c r="T154" s="422"/>
      <c r="U154" s="422"/>
      <c r="V154" s="422"/>
      <c r="W154" s="422"/>
      <c r="X154" s="422"/>
      <c r="Y154" s="422"/>
      <c r="Z154" s="422"/>
      <c r="AA154" s="422"/>
      <c r="AB154" s="422"/>
      <c r="AC154" s="422"/>
      <c r="AD154" s="422"/>
      <c r="AE154" s="422"/>
      <c r="AF154" s="422"/>
      <c r="AG154" s="422"/>
      <c r="AH154" s="422"/>
      <c r="AI154" s="422"/>
      <c r="AJ154" s="422"/>
      <c r="AK154" s="422"/>
      <c r="AL154" s="422"/>
      <c r="AM154" s="422"/>
      <c r="AN154" s="422"/>
      <c r="AO154" s="422"/>
      <c r="AP154" s="422"/>
      <c r="AQ154" s="422"/>
      <c r="AR154" s="422"/>
      <c r="AS154" s="422"/>
      <c r="AT154" s="422"/>
      <c r="AU154" s="422"/>
      <c r="AV154" s="422"/>
      <c r="AW154" s="422"/>
      <c r="AX154" s="422"/>
      <c r="AY154" s="422"/>
      <c r="AZ154" s="422"/>
      <c r="BA154" s="422"/>
      <c r="BB154" s="422"/>
      <c r="BC154" s="422"/>
      <c r="BD154" s="422"/>
      <c r="BE154" s="422"/>
      <c r="BF154" s="422"/>
      <c r="BG154" s="422"/>
      <c r="BH154" s="422"/>
      <c r="BI154" s="422"/>
      <c r="BJ154" s="422"/>
      <c r="BK154" s="422"/>
      <c r="BL154" s="422"/>
      <c r="BM154" s="422"/>
      <c r="BN154" s="422"/>
      <c r="BO154" s="422"/>
      <c r="BP154" s="422"/>
      <c r="BQ154" s="422"/>
      <c r="BR154" s="422"/>
      <c r="BS154" s="422"/>
      <c r="BT154" s="422"/>
      <c r="BU154" s="422"/>
      <c r="BV154" s="422"/>
      <c r="BW154" s="422"/>
      <c r="BX154" s="422"/>
      <c r="BY154" s="422"/>
      <c r="BZ154" s="422"/>
      <c r="CA154" s="422"/>
      <c r="CB154" s="422"/>
      <c r="CC154" s="422"/>
      <c r="CD154" s="422"/>
      <c r="CE154" s="422"/>
      <c r="CF154" s="422"/>
      <c r="CG154" s="422"/>
      <c r="CH154" s="422"/>
      <c r="CI154" s="422"/>
      <c r="CJ154" s="422"/>
      <c r="CK154" s="422"/>
      <c r="CL154" s="422"/>
      <c r="CM154" s="422"/>
      <c r="CN154" s="422"/>
      <c r="CO154" s="422"/>
      <c r="CP154" s="422"/>
      <c r="CQ154" s="422"/>
      <c r="CR154" s="422"/>
      <c r="CS154" s="422"/>
      <c r="CT154" s="422"/>
      <c r="CU154" s="422"/>
      <c r="CV154" s="422"/>
      <c r="CW154" s="422"/>
      <c r="CX154" s="422"/>
      <c r="CY154" s="422"/>
      <c r="CZ154" s="422"/>
      <c r="DA154" s="422"/>
      <c r="DB154" s="422"/>
      <c r="DC154" s="422"/>
      <c r="DD154" s="422"/>
      <c r="DE154" s="422"/>
      <c r="DF154" s="422"/>
      <c r="DG154" s="422"/>
      <c r="DH154" s="422"/>
      <c r="DI154" s="422"/>
      <c r="DJ154" s="422"/>
      <c r="DK154" s="422"/>
      <c r="DL154" s="422"/>
      <c r="DM154" s="422"/>
      <c r="DN154" s="422"/>
      <c r="DO154" s="422"/>
      <c r="DP154" s="422"/>
      <c r="DQ154" s="422"/>
      <c r="DR154" s="422"/>
      <c r="DS154" s="422"/>
      <c r="DT154" s="422"/>
      <c r="DU154" s="422"/>
      <c r="DV154" s="422"/>
      <c r="DW154" s="422"/>
      <c r="DX154" s="422"/>
      <c r="DY154" s="422"/>
      <c r="DZ154" s="422"/>
      <c r="EA154" s="422"/>
      <c r="EB154" s="422"/>
      <c r="EC154" s="422"/>
      <c r="ED154" s="422"/>
      <c r="EE154" s="422"/>
      <c r="EF154" s="422"/>
      <c r="EG154" s="422"/>
      <c r="EH154" s="422"/>
      <c r="EI154" s="422"/>
      <c r="EJ154" s="422"/>
      <c r="EK154" s="422"/>
      <c r="EL154" s="422"/>
      <c r="EM154" s="422"/>
      <c r="EN154" s="422"/>
      <c r="EO154" s="422"/>
      <c r="EP154" s="422"/>
      <c r="EQ154" s="422"/>
      <c r="ER154" s="422"/>
      <c r="ES154" s="422"/>
      <c r="ET154" s="422"/>
      <c r="EU154" s="422"/>
      <c r="EV154" s="422"/>
      <c r="EW154" s="422"/>
      <c r="EX154" s="422"/>
      <c r="EY154" s="422"/>
      <c r="EZ154" s="422"/>
      <c r="FA154" s="422"/>
      <c r="FB154" s="422"/>
      <c r="FC154" s="422"/>
      <c r="FD154" s="422"/>
      <c r="FE154" s="422"/>
      <c r="FF154" s="422"/>
      <c r="FG154" s="422"/>
      <c r="FH154" s="422"/>
      <c r="FI154" s="422"/>
      <c r="FJ154" s="422"/>
      <c r="FK154" s="422"/>
      <c r="FL154" s="422"/>
      <c r="FM154" s="422"/>
      <c r="FN154" s="422"/>
      <c r="FO154" s="422"/>
      <c r="FP154" s="422"/>
      <c r="FQ154" s="422"/>
      <c r="FR154" s="422"/>
      <c r="FS154" s="422"/>
      <c r="FT154" s="422"/>
      <c r="FU154" s="422"/>
      <c r="FV154" s="422"/>
      <c r="FW154" s="422"/>
      <c r="FX154" s="422"/>
      <c r="FY154" s="422"/>
      <c r="FZ154" s="422"/>
      <c r="GA154" s="422"/>
      <c r="GB154" s="422"/>
      <c r="GC154" s="422"/>
      <c r="GD154" s="422"/>
      <c r="GE154" s="422"/>
      <c r="GF154" s="422"/>
      <c r="GG154" s="422"/>
      <c r="GH154" s="422"/>
      <c r="GI154" s="422"/>
      <c r="GJ154" s="422"/>
      <c r="GK154" s="422"/>
      <c r="GL154" s="422"/>
      <c r="GM154" s="422"/>
      <c r="GN154" s="422"/>
      <c r="GO154" s="422"/>
      <c r="GP154" s="422"/>
      <c r="GQ154" s="422"/>
      <c r="GR154" s="422"/>
      <c r="GS154" s="422"/>
      <c r="GT154" s="422"/>
      <c r="GU154" s="422"/>
      <c r="GV154" s="422"/>
      <c r="GW154" s="422"/>
      <c r="GX154" s="422"/>
      <c r="GY154" s="422"/>
      <c r="GZ154" s="422"/>
      <c r="HA154" s="422"/>
      <c r="HB154" s="422"/>
      <c r="HC154" s="422"/>
      <c r="HD154" s="422"/>
      <c r="HE154" s="422"/>
      <c r="HF154" s="422"/>
      <c r="HG154" s="422"/>
      <c r="HH154" s="422"/>
      <c r="HI154" s="422"/>
      <c r="HJ154" s="422"/>
      <c r="HK154" s="422"/>
      <c r="HL154" s="422"/>
      <c r="HM154" s="422"/>
      <c r="HN154" s="422"/>
      <c r="HO154" s="422"/>
      <c r="HP154" s="422"/>
      <c r="HQ154" s="422"/>
      <c r="HR154" s="422"/>
      <c r="HS154" s="422"/>
      <c r="HT154" s="422"/>
      <c r="HU154" s="422"/>
      <c r="HV154" s="422"/>
      <c r="HW154" s="422"/>
      <c r="HX154" s="422"/>
      <c r="HY154" s="422"/>
      <c r="HZ154" s="422"/>
      <c r="IA154" s="422"/>
      <c r="IB154" s="422"/>
      <c r="IC154" s="422"/>
      <c r="ID154" s="422"/>
      <c r="IE154" s="422"/>
      <c r="IF154" s="422"/>
      <c r="IG154" s="422"/>
      <c r="IH154" s="422"/>
      <c r="II154" s="422"/>
      <c r="IJ154" s="422"/>
      <c r="IK154" s="422"/>
      <c r="IL154" s="422"/>
      <c r="IM154" s="422"/>
      <c r="IN154" s="422"/>
      <c r="IO154" s="422"/>
      <c r="IP154" s="422"/>
      <c r="IQ154" s="422"/>
      <c r="IR154" s="422"/>
      <c r="IS154" s="422"/>
      <c r="IT154" s="462"/>
      <c r="IU154" s="423"/>
    </row>
    <row r="155" spans="1:255" ht="33.75" x14ac:dyDescent="0.25">
      <c r="A155" s="167" t="s">
        <v>413</v>
      </c>
      <c r="B155" s="71" t="str">
        <f>'Org ab 10 TEW'!C157</f>
        <v>Bauhof</v>
      </c>
      <c r="C155" s="71" t="str">
        <f>'Org ab 10 TEW'!D157</f>
        <v>Durchführung der Unterhaltung von Gewässern 2. Ordnung</v>
      </c>
      <c r="D155" s="71" t="str">
        <f>'Org ab 10 TEW'!E157</f>
        <v>keine Bemessung</v>
      </c>
      <c r="E155" s="395">
        <f t="shared" si="20"/>
        <v>0</v>
      </c>
      <c r="F155" s="422"/>
      <c r="G155" s="422"/>
      <c r="H155" s="422"/>
      <c r="I155" s="422"/>
      <c r="J155" s="422"/>
      <c r="K155" s="422"/>
      <c r="L155" s="422"/>
      <c r="M155" s="422"/>
      <c r="N155" s="422"/>
      <c r="O155" s="422"/>
      <c r="P155" s="422"/>
      <c r="Q155" s="422"/>
      <c r="R155" s="422"/>
      <c r="S155" s="422"/>
      <c r="T155" s="422"/>
      <c r="U155" s="422"/>
      <c r="V155" s="422"/>
      <c r="W155" s="422"/>
      <c r="X155" s="422"/>
      <c r="Y155" s="422"/>
      <c r="Z155" s="422"/>
      <c r="AA155" s="422"/>
      <c r="AB155" s="422"/>
      <c r="AC155" s="422"/>
      <c r="AD155" s="422"/>
      <c r="AE155" s="422"/>
      <c r="AF155" s="422"/>
      <c r="AG155" s="422"/>
      <c r="AH155" s="422"/>
      <c r="AI155" s="422"/>
      <c r="AJ155" s="422"/>
      <c r="AK155" s="422"/>
      <c r="AL155" s="422"/>
      <c r="AM155" s="422"/>
      <c r="AN155" s="422"/>
      <c r="AO155" s="422"/>
      <c r="AP155" s="422"/>
      <c r="AQ155" s="422"/>
      <c r="AR155" s="422"/>
      <c r="AS155" s="422"/>
      <c r="AT155" s="422"/>
      <c r="AU155" s="422"/>
      <c r="AV155" s="422"/>
      <c r="AW155" s="422"/>
      <c r="AX155" s="422"/>
      <c r="AY155" s="422"/>
      <c r="AZ155" s="422"/>
      <c r="BA155" s="422"/>
      <c r="BB155" s="422"/>
      <c r="BC155" s="422"/>
      <c r="BD155" s="422"/>
      <c r="BE155" s="422"/>
      <c r="BF155" s="422"/>
      <c r="BG155" s="422"/>
      <c r="BH155" s="422"/>
      <c r="BI155" s="422"/>
      <c r="BJ155" s="422"/>
      <c r="BK155" s="422"/>
      <c r="BL155" s="422"/>
      <c r="BM155" s="422"/>
      <c r="BN155" s="422"/>
      <c r="BO155" s="422"/>
      <c r="BP155" s="422"/>
      <c r="BQ155" s="422"/>
      <c r="BR155" s="422"/>
      <c r="BS155" s="422"/>
      <c r="BT155" s="422"/>
      <c r="BU155" s="422"/>
      <c r="BV155" s="422"/>
      <c r="BW155" s="422"/>
      <c r="BX155" s="422"/>
      <c r="BY155" s="422"/>
      <c r="BZ155" s="422"/>
      <c r="CA155" s="422"/>
      <c r="CB155" s="422"/>
      <c r="CC155" s="422"/>
      <c r="CD155" s="422"/>
      <c r="CE155" s="422"/>
      <c r="CF155" s="422"/>
      <c r="CG155" s="422"/>
      <c r="CH155" s="422"/>
      <c r="CI155" s="422"/>
      <c r="CJ155" s="422"/>
      <c r="CK155" s="422"/>
      <c r="CL155" s="422"/>
      <c r="CM155" s="422"/>
      <c r="CN155" s="422"/>
      <c r="CO155" s="422"/>
      <c r="CP155" s="422"/>
      <c r="CQ155" s="422"/>
      <c r="CR155" s="422"/>
      <c r="CS155" s="422"/>
      <c r="CT155" s="422"/>
      <c r="CU155" s="422"/>
      <c r="CV155" s="422"/>
      <c r="CW155" s="422"/>
      <c r="CX155" s="422"/>
      <c r="CY155" s="422"/>
      <c r="CZ155" s="422"/>
      <c r="DA155" s="422"/>
      <c r="DB155" s="422"/>
      <c r="DC155" s="422"/>
      <c r="DD155" s="422"/>
      <c r="DE155" s="422"/>
      <c r="DF155" s="422"/>
      <c r="DG155" s="422"/>
      <c r="DH155" s="422"/>
      <c r="DI155" s="422"/>
      <c r="DJ155" s="422"/>
      <c r="DK155" s="422"/>
      <c r="DL155" s="422"/>
      <c r="DM155" s="422"/>
      <c r="DN155" s="422"/>
      <c r="DO155" s="422"/>
      <c r="DP155" s="422"/>
      <c r="DQ155" s="422"/>
      <c r="DR155" s="422"/>
      <c r="DS155" s="422"/>
      <c r="DT155" s="422"/>
      <c r="DU155" s="422"/>
      <c r="DV155" s="422"/>
      <c r="DW155" s="422"/>
      <c r="DX155" s="422"/>
      <c r="DY155" s="422"/>
      <c r="DZ155" s="422"/>
      <c r="EA155" s="422"/>
      <c r="EB155" s="422"/>
      <c r="EC155" s="422"/>
      <c r="ED155" s="422"/>
      <c r="EE155" s="422"/>
      <c r="EF155" s="422"/>
      <c r="EG155" s="422"/>
      <c r="EH155" s="422"/>
      <c r="EI155" s="422"/>
      <c r="EJ155" s="422"/>
      <c r="EK155" s="422"/>
      <c r="EL155" s="422"/>
      <c r="EM155" s="422"/>
      <c r="EN155" s="422"/>
      <c r="EO155" s="422"/>
      <c r="EP155" s="422"/>
      <c r="EQ155" s="422"/>
      <c r="ER155" s="422"/>
      <c r="ES155" s="422"/>
      <c r="ET155" s="422"/>
      <c r="EU155" s="422"/>
      <c r="EV155" s="422"/>
      <c r="EW155" s="422"/>
      <c r="EX155" s="422"/>
      <c r="EY155" s="422"/>
      <c r="EZ155" s="422"/>
      <c r="FA155" s="422"/>
      <c r="FB155" s="422"/>
      <c r="FC155" s="422"/>
      <c r="FD155" s="422"/>
      <c r="FE155" s="422"/>
      <c r="FF155" s="422"/>
      <c r="FG155" s="422"/>
      <c r="FH155" s="422"/>
      <c r="FI155" s="422"/>
      <c r="FJ155" s="422"/>
      <c r="FK155" s="422"/>
      <c r="FL155" s="422"/>
      <c r="FM155" s="422"/>
      <c r="FN155" s="422"/>
      <c r="FO155" s="422"/>
      <c r="FP155" s="422"/>
      <c r="FQ155" s="422"/>
      <c r="FR155" s="422"/>
      <c r="FS155" s="422"/>
      <c r="FT155" s="422"/>
      <c r="FU155" s="422"/>
      <c r="FV155" s="422"/>
      <c r="FW155" s="422"/>
      <c r="FX155" s="422"/>
      <c r="FY155" s="422"/>
      <c r="FZ155" s="422"/>
      <c r="GA155" s="422"/>
      <c r="GB155" s="422"/>
      <c r="GC155" s="422"/>
      <c r="GD155" s="422"/>
      <c r="GE155" s="422"/>
      <c r="GF155" s="422"/>
      <c r="GG155" s="422"/>
      <c r="GH155" s="422"/>
      <c r="GI155" s="422"/>
      <c r="GJ155" s="422"/>
      <c r="GK155" s="422"/>
      <c r="GL155" s="422"/>
      <c r="GM155" s="422"/>
      <c r="GN155" s="422"/>
      <c r="GO155" s="422"/>
      <c r="GP155" s="422"/>
      <c r="GQ155" s="422"/>
      <c r="GR155" s="422"/>
      <c r="GS155" s="422"/>
      <c r="GT155" s="422"/>
      <c r="GU155" s="422"/>
      <c r="GV155" s="422"/>
      <c r="GW155" s="422"/>
      <c r="GX155" s="422"/>
      <c r="GY155" s="422"/>
      <c r="GZ155" s="422"/>
      <c r="HA155" s="422"/>
      <c r="HB155" s="422"/>
      <c r="HC155" s="422"/>
      <c r="HD155" s="422"/>
      <c r="HE155" s="422"/>
      <c r="HF155" s="422"/>
      <c r="HG155" s="422"/>
      <c r="HH155" s="422"/>
      <c r="HI155" s="422"/>
      <c r="HJ155" s="422"/>
      <c r="HK155" s="422"/>
      <c r="HL155" s="422"/>
      <c r="HM155" s="422"/>
      <c r="HN155" s="422"/>
      <c r="HO155" s="422"/>
      <c r="HP155" s="422"/>
      <c r="HQ155" s="422"/>
      <c r="HR155" s="422"/>
      <c r="HS155" s="422"/>
      <c r="HT155" s="422"/>
      <c r="HU155" s="422"/>
      <c r="HV155" s="422"/>
      <c r="HW155" s="422"/>
      <c r="HX155" s="422"/>
      <c r="HY155" s="422"/>
      <c r="HZ155" s="422"/>
      <c r="IA155" s="422"/>
      <c r="IB155" s="422"/>
      <c r="IC155" s="422"/>
      <c r="ID155" s="422"/>
      <c r="IE155" s="422"/>
      <c r="IF155" s="422"/>
      <c r="IG155" s="422"/>
      <c r="IH155" s="422"/>
      <c r="II155" s="422"/>
      <c r="IJ155" s="422"/>
      <c r="IK155" s="422"/>
      <c r="IL155" s="422"/>
      <c r="IM155" s="422"/>
      <c r="IN155" s="422"/>
      <c r="IO155" s="422"/>
      <c r="IP155" s="422"/>
      <c r="IQ155" s="422"/>
      <c r="IR155" s="422"/>
      <c r="IS155" s="422"/>
      <c r="IT155" s="462"/>
      <c r="IU155" s="423"/>
    </row>
    <row r="156" spans="1:255" ht="22.5" x14ac:dyDescent="0.25">
      <c r="A156" s="167" t="s">
        <v>414</v>
      </c>
      <c r="B156" s="71" t="str">
        <f>'Org ab 10 TEW'!C158</f>
        <v>Bauhof</v>
      </c>
      <c r="C156" s="71" t="str">
        <f>'Org ab 10 TEW'!D158</f>
        <v>Stadtreinigung</v>
      </c>
      <c r="D156" s="71" t="str">
        <f>'Org ab 10 TEW'!E158</f>
        <v>1,00 VZÄ je 75 km² Gemeindegebiet</v>
      </c>
      <c r="E156" s="395">
        <f t="shared" si="20"/>
        <v>0</v>
      </c>
      <c r="F156" s="422"/>
      <c r="G156" s="422"/>
      <c r="H156" s="422"/>
      <c r="I156" s="422"/>
      <c r="J156" s="422"/>
      <c r="K156" s="422"/>
      <c r="L156" s="422"/>
      <c r="M156" s="422"/>
      <c r="N156" s="422"/>
      <c r="O156" s="422"/>
      <c r="P156" s="422"/>
      <c r="Q156" s="422"/>
      <c r="R156" s="422"/>
      <c r="S156" s="422"/>
      <c r="T156" s="422"/>
      <c r="U156" s="422"/>
      <c r="V156" s="422"/>
      <c r="W156" s="422"/>
      <c r="X156" s="422"/>
      <c r="Y156" s="422"/>
      <c r="Z156" s="422"/>
      <c r="AA156" s="422"/>
      <c r="AB156" s="422"/>
      <c r="AC156" s="422"/>
      <c r="AD156" s="422"/>
      <c r="AE156" s="422"/>
      <c r="AF156" s="422"/>
      <c r="AG156" s="422"/>
      <c r="AH156" s="422"/>
      <c r="AI156" s="422"/>
      <c r="AJ156" s="422"/>
      <c r="AK156" s="422"/>
      <c r="AL156" s="422"/>
      <c r="AM156" s="422"/>
      <c r="AN156" s="422"/>
      <c r="AO156" s="422"/>
      <c r="AP156" s="422"/>
      <c r="AQ156" s="422"/>
      <c r="AR156" s="422"/>
      <c r="AS156" s="422"/>
      <c r="AT156" s="422"/>
      <c r="AU156" s="422"/>
      <c r="AV156" s="422"/>
      <c r="AW156" s="422"/>
      <c r="AX156" s="422"/>
      <c r="AY156" s="422"/>
      <c r="AZ156" s="422"/>
      <c r="BA156" s="422"/>
      <c r="BB156" s="422"/>
      <c r="BC156" s="422"/>
      <c r="BD156" s="422"/>
      <c r="BE156" s="422"/>
      <c r="BF156" s="422"/>
      <c r="BG156" s="422"/>
      <c r="BH156" s="422"/>
      <c r="BI156" s="422"/>
      <c r="BJ156" s="422"/>
      <c r="BK156" s="422"/>
      <c r="BL156" s="422"/>
      <c r="BM156" s="422"/>
      <c r="BN156" s="422"/>
      <c r="BO156" s="422"/>
      <c r="BP156" s="422"/>
      <c r="BQ156" s="422"/>
      <c r="BR156" s="422"/>
      <c r="BS156" s="422"/>
      <c r="BT156" s="422"/>
      <c r="BU156" s="422"/>
      <c r="BV156" s="422"/>
      <c r="BW156" s="422"/>
      <c r="BX156" s="422"/>
      <c r="BY156" s="422"/>
      <c r="BZ156" s="422"/>
      <c r="CA156" s="422"/>
      <c r="CB156" s="422"/>
      <c r="CC156" s="422"/>
      <c r="CD156" s="422"/>
      <c r="CE156" s="422"/>
      <c r="CF156" s="422"/>
      <c r="CG156" s="422"/>
      <c r="CH156" s="422"/>
      <c r="CI156" s="422"/>
      <c r="CJ156" s="422"/>
      <c r="CK156" s="422"/>
      <c r="CL156" s="422"/>
      <c r="CM156" s="422"/>
      <c r="CN156" s="422"/>
      <c r="CO156" s="422"/>
      <c r="CP156" s="422"/>
      <c r="CQ156" s="422"/>
      <c r="CR156" s="422"/>
      <c r="CS156" s="422"/>
      <c r="CT156" s="422"/>
      <c r="CU156" s="422"/>
      <c r="CV156" s="422"/>
      <c r="CW156" s="422"/>
      <c r="CX156" s="422"/>
      <c r="CY156" s="422"/>
      <c r="CZ156" s="422"/>
      <c r="DA156" s="422"/>
      <c r="DB156" s="422"/>
      <c r="DC156" s="422"/>
      <c r="DD156" s="422"/>
      <c r="DE156" s="422"/>
      <c r="DF156" s="422"/>
      <c r="DG156" s="422"/>
      <c r="DH156" s="422"/>
      <c r="DI156" s="422"/>
      <c r="DJ156" s="422"/>
      <c r="DK156" s="422"/>
      <c r="DL156" s="422"/>
      <c r="DM156" s="422"/>
      <c r="DN156" s="422"/>
      <c r="DO156" s="422"/>
      <c r="DP156" s="422"/>
      <c r="DQ156" s="422"/>
      <c r="DR156" s="422"/>
      <c r="DS156" s="422"/>
      <c r="DT156" s="422"/>
      <c r="DU156" s="422"/>
      <c r="DV156" s="422"/>
      <c r="DW156" s="422"/>
      <c r="DX156" s="422"/>
      <c r="DY156" s="422"/>
      <c r="DZ156" s="422"/>
      <c r="EA156" s="422"/>
      <c r="EB156" s="422"/>
      <c r="EC156" s="422"/>
      <c r="ED156" s="422"/>
      <c r="EE156" s="422"/>
      <c r="EF156" s="422"/>
      <c r="EG156" s="422"/>
      <c r="EH156" s="422"/>
      <c r="EI156" s="422"/>
      <c r="EJ156" s="422"/>
      <c r="EK156" s="422"/>
      <c r="EL156" s="422"/>
      <c r="EM156" s="422"/>
      <c r="EN156" s="422"/>
      <c r="EO156" s="422"/>
      <c r="EP156" s="422"/>
      <c r="EQ156" s="422"/>
      <c r="ER156" s="422"/>
      <c r="ES156" s="422"/>
      <c r="ET156" s="422"/>
      <c r="EU156" s="422"/>
      <c r="EV156" s="422"/>
      <c r="EW156" s="422"/>
      <c r="EX156" s="422"/>
      <c r="EY156" s="422"/>
      <c r="EZ156" s="422"/>
      <c r="FA156" s="422"/>
      <c r="FB156" s="422"/>
      <c r="FC156" s="422"/>
      <c r="FD156" s="422"/>
      <c r="FE156" s="422"/>
      <c r="FF156" s="422"/>
      <c r="FG156" s="422"/>
      <c r="FH156" s="422"/>
      <c r="FI156" s="422"/>
      <c r="FJ156" s="422"/>
      <c r="FK156" s="422"/>
      <c r="FL156" s="422"/>
      <c r="FM156" s="422"/>
      <c r="FN156" s="422"/>
      <c r="FO156" s="422"/>
      <c r="FP156" s="422"/>
      <c r="FQ156" s="422"/>
      <c r="FR156" s="422"/>
      <c r="FS156" s="422"/>
      <c r="FT156" s="422"/>
      <c r="FU156" s="422"/>
      <c r="FV156" s="422"/>
      <c r="FW156" s="422"/>
      <c r="FX156" s="422"/>
      <c r="FY156" s="422"/>
      <c r="FZ156" s="422"/>
      <c r="GA156" s="422"/>
      <c r="GB156" s="422"/>
      <c r="GC156" s="422"/>
      <c r="GD156" s="422"/>
      <c r="GE156" s="422"/>
      <c r="GF156" s="422"/>
      <c r="GG156" s="422"/>
      <c r="GH156" s="422"/>
      <c r="GI156" s="422"/>
      <c r="GJ156" s="422"/>
      <c r="GK156" s="422"/>
      <c r="GL156" s="422"/>
      <c r="GM156" s="422"/>
      <c r="GN156" s="422"/>
      <c r="GO156" s="422"/>
      <c r="GP156" s="422"/>
      <c r="GQ156" s="422"/>
      <c r="GR156" s="422"/>
      <c r="GS156" s="422"/>
      <c r="GT156" s="422"/>
      <c r="GU156" s="422"/>
      <c r="GV156" s="422"/>
      <c r="GW156" s="422"/>
      <c r="GX156" s="422"/>
      <c r="GY156" s="422"/>
      <c r="GZ156" s="422"/>
      <c r="HA156" s="422"/>
      <c r="HB156" s="422"/>
      <c r="HC156" s="422"/>
      <c r="HD156" s="422"/>
      <c r="HE156" s="422"/>
      <c r="HF156" s="422"/>
      <c r="HG156" s="422"/>
      <c r="HH156" s="422"/>
      <c r="HI156" s="422"/>
      <c r="HJ156" s="422"/>
      <c r="HK156" s="422"/>
      <c r="HL156" s="422"/>
      <c r="HM156" s="422"/>
      <c r="HN156" s="422"/>
      <c r="HO156" s="422"/>
      <c r="HP156" s="422"/>
      <c r="HQ156" s="422"/>
      <c r="HR156" s="422"/>
      <c r="HS156" s="422"/>
      <c r="HT156" s="422"/>
      <c r="HU156" s="422"/>
      <c r="HV156" s="422"/>
      <c r="HW156" s="422"/>
      <c r="HX156" s="422"/>
      <c r="HY156" s="422"/>
      <c r="HZ156" s="422"/>
      <c r="IA156" s="422"/>
      <c r="IB156" s="422"/>
      <c r="IC156" s="422"/>
      <c r="ID156" s="422"/>
      <c r="IE156" s="422"/>
      <c r="IF156" s="422"/>
      <c r="IG156" s="422"/>
      <c r="IH156" s="422"/>
      <c r="II156" s="422"/>
      <c r="IJ156" s="422"/>
      <c r="IK156" s="422"/>
      <c r="IL156" s="422"/>
      <c r="IM156" s="422"/>
      <c r="IN156" s="422"/>
      <c r="IO156" s="422"/>
      <c r="IP156" s="422"/>
      <c r="IQ156" s="422"/>
      <c r="IR156" s="422"/>
      <c r="IS156" s="422"/>
      <c r="IT156" s="462"/>
      <c r="IU156" s="423"/>
    </row>
    <row r="157" spans="1:255" x14ac:dyDescent="0.25">
      <c r="A157" s="167" t="s">
        <v>415</v>
      </c>
      <c r="B157" s="71" t="str">
        <f>'Org ab 10 TEW'!C159</f>
        <v>Bauhof</v>
      </c>
      <c r="C157" s="71" t="str">
        <f>'Org ab 10 TEW'!D159</f>
        <v>Stadtreinigung (maschinell)</v>
      </c>
      <c r="D157" s="71" t="str">
        <f>'Org ab 10 TEW'!E159</f>
        <v>keine Bemessung</v>
      </c>
      <c r="E157" s="395">
        <f t="shared" si="20"/>
        <v>0</v>
      </c>
      <c r="F157" s="422"/>
      <c r="G157" s="422"/>
      <c r="H157" s="422"/>
      <c r="I157" s="422"/>
      <c r="J157" s="422"/>
      <c r="K157" s="422"/>
      <c r="L157" s="422"/>
      <c r="M157" s="422"/>
      <c r="N157" s="422"/>
      <c r="O157" s="422"/>
      <c r="P157" s="422"/>
      <c r="Q157" s="422"/>
      <c r="R157" s="422"/>
      <c r="S157" s="422"/>
      <c r="T157" s="422"/>
      <c r="U157" s="422"/>
      <c r="V157" s="422"/>
      <c r="W157" s="422"/>
      <c r="X157" s="422"/>
      <c r="Y157" s="422"/>
      <c r="Z157" s="422"/>
      <c r="AA157" s="422"/>
      <c r="AB157" s="422"/>
      <c r="AC157" s="422"/>
      <c r="AD157" s="422"/>
      <c r="AE157" s="422"/>
      <c r="AF157" s="422"/>
      <c r="AG157" s="422"/>
      <c r="AH157" s="422"/>
      <c r="AI157" s="422"/>
      <c r="AJ157" s="422"/>
      <c r="AK157" s="422"/>
      <c r="AL157" s="422"/>
      <c r="AM157" s="422"/>
      <c r="AN157" s="422"/>
      <c r="AO157" s="422"/>
      <c r="AP157" s="422"/>
      <c r="AQ157" s="422"/>
      <c r="AR157" s="422"/>
      <c r="AS157" s="422"/>
      <c r="AT157" s="422"/>
      <c r="AU157" s="422"/>
      <c r="AV157" s="422"/>
      <c r="AW157" s="422"/>
      <c r="AX157" s="422"/>
      <c r="AY157" s="422"/>
      <c r="AZ157" s="422"/>
      <c r="BA157" s="422"/>
      <c r="BB157" s="422"/>
      <c r="BC157" s="422"/>
      <c r="BD157" s="422"/>
      <c r="BE157" s="422"/>
      <c r="BF157" s="422"/>
      <c r="BG157" s="422"/>
      <c r="BH157" s="422"/>
      <c r="BI157" s="422"/>
      <c r="BJ157" s="422"/>
      <c r="BK157" s="422"/>
      <c r="BL157" s="422"/>
      <c r="BM157" s="422"/>
      <c r="BN157" s="422"/>
      <c r="BO157" s="422"/>
      <c r="BP157" s="422"/>
      <c r="BQ157" s="422"/>
      <c r="BR157" s="422"/>
      <c r="BS157" s="422"/>
      <c r="BT157" s="422"/>
      <c r="BU157" s="422"/>
      <c r="BV157" s="422"/>
      <c r="BW157" s="422"/>
      <c r="BX157" s="422"/>
      <c r="BY157" s="422"/>
      <c r="BZ157" s="422"/>
      <c r="CA157" s="422"/>
      <c r="CB157" s="422"/>
      <c r="CC157" s="422"/>
      <c r="CD157" s="422"/>
      <c r="CE157" s="422"/>
      <c r="CF157" s="422"/>
      <c r="CG157" s="422"/>
      <c r="CH157" s="422"/>
      <c r="CI157" s="422"/>
      <c r="CJ157" s="422"/>
      <c r="CK157" s="422"/>
      <c r="CL157" s="422"/>
      <c r="CM157" s="422"/>
      <c r="CN157" s="422"/>
      <c r="CO157" s="422"/>
      <c r="CP157" s="422"/>
      <c r="CQ157" s="422"/>
      <c r="CR157" s="422"/>
      <c r="CS157" s="422"/>
      <c r="CT157" s="422"/>
      <c r="CU157" s="422"/>
      <c r="CV157" s="422"/>
      <c r="CW157" s="422"/>
      <c r="CX157" s="422"/>
      <c r="CY157" s="422"/>
      <c r="CZ157" s="422"/>
      <c r="DA157" s="422"/>
      <c r="DB157" s="422"/>
      <c r="DC157" s="422"/>
      <c r="DD157" s="422"/>
      <c r="DE157" s="422"/>
      <c r="DF157" s="422"/>
      <c r="DG157" s="422"/>
      <c r="DH157" s="422"/>
      <c r="DI157" s="422"/>
      <c r="DJ157" s="422"/>
      <c r="DK157" s="422"/>
      <c r="DL157" s="422"/>
      <c r="DM157" s="422"/>
      <c r="DN157" s="422"/>
      <c r="DO157" s="422"/>
      <c r="DP157" s="422"/>
      <c r="DQ157" s="422"/>
      <c r="DR157" s="422"/>
      <c r="DS157" s="422"/>
      <c r="DT157" s="422"/>
      <c r="DU157" s="422"/>
      <c r="DV157" s="422"/>
      <c r="DW157" s="422"/>
      <c r="DX157" s="422"/>
      <c r="DY157" s="422"/>
      <c r="DZ157" s="422"/>
      <c r="EA157" s="422"/>
      <c r="EB157" s="422"/>
      <c r="EC157" s="422"/>
      <c r="ED157" s="422"/>
      <c r="EE157" s="422"/>
      <c r="EF157" s="422"/>
      <c r="EG157" s="422"/>
      <c r="EH157" s="422"/>
      <c r="EI157" s="422"/>
      <c r="EJ157" s="422"/>
      <c r="EK157" s="422"/>
      <c r="EL157" s="422"/>
      <c r="EM157" s="422"/>
      <c r="EN157" s="422"/>
      <c r="EO157" s="422"/>
      <c r="EP157" s="422"/>
      <c r="EQ157" s="422"/>
      <c r="ER157" s="422"/>
      <c r="ES157" s="422"/>
      <c r="ET157" s="422"/>
      <c r="EU157" s="422"/>
      <c r="EV157" s="422"/>
      <c r="EW157" s="422"/>
      <c r="EX157" s="422"/>
      <c r="EY157" s="422"/>
      <c r="EZ157" s="422"/>
      <c r="FA157" s="422"/>
      <c r="FB157" s="422"/>
      <c r="FC157" s="422"/>
      <c r="FD157" s="422"/>
      <c r="FE157" s="422"/>
      <c r="FF157" s="422"/>
      <c r="FG157" s="422"/>
      <c r="FH157" s="422"/>
      <c r="FI157" s="422"/>
      <c r="FJ157" s="422"/>
      <c r="FK157" s="422"/>
      <c r="FL157" s="422"/>
      <c r="FM157" s="422"/>
      <c r="FN157" s="422"/>
      <c r="FO157" s="422"/>
      <c r="FP157" s="422"/>
      <c r="FQ157" s="422"/>
      <c r="FR157" s="422"/>
      <c r="FS157" s="422"/>
      <c r="FT157" s="422"/>
      <c r="FU157" s="422"/>
      <c r="FV157" s="422"/>
      <c r="FW157" s="422"/>
      <c r="FX157" s="422"/>
      <c r="FY157" s="422"/>
      <c r="FZ157" s="422"/>
      <c r="GA157" s="422"/>
      <c r="GB157" s="422"/>
      <c r="GC157" s="422"/>
      <c r="GD157" s="422"/>
      <c r="GE157" s="422"/>
      <c r="GF157" s="422"/>
      <c r="GG157" s="422"/>
      <c r="GH157" s="422"/>
      <c r="GI157" s="422"/>
      <c r="GJ157" s="422"/>
      <c r="GK157" s="422"/>
      <c r="GL157" s="422"/>
      <c r="GM157" s="422"/>
      <c r="GN157" s="422"/>
      <c r="GO157" s="422"/>
      <c r="GP157" s="422"/>
      <c r="GQ157" s="422"/>
      <c r="GR157" s="422"/>
      <c r="GS157" s="422"/>
      <c r="GT157" s="422"/>
      <c r="GU157" s="422"/>
      <c r="GV157" s="422"/>
      <c r="GW157" s="422"/>
      <c r="GX157" s="422"/>
      <c r="GY157" s="422"/>
      <c r="GZ157" s="422"/>
      <c r="HA157" s="422"/>
      <c r="HB157" s="422"/>
      <c r="HC157" s="422"/>
      <c r="HD157" s="422"/>
      <c r="HE157" s="422"/>
      <c r="HF157" s="422"/>
      <c r="HG157" s="422"/>
      <c r="HH157" s="422"/>
      <c r="HI157" s="422"/>
      <c r="HJ157" s="422"/>
      <c r="HK157" s="422"/>
      <c r="HL157" s="422"/>
      <c r="HM157" s="422"/>
      <c r="HN157" s="422"/>
      <c r="HO157" s="422"/>
      <c r="HP157" s="422"/>
      <c r="HQ157" s="422"/>
      <c r="HR157" s="422"/>
      <c r="HS157" s="422"/>
      <c r="HT157" s="422"/>
      <c r="HU157" s="422"/>
      <c r="HV157" s="422"/>
      <c r="HW157" s="422"/>
      <c r="HX157" s="422"/>
      <c r="HY157" s="422"/>
      <c r="HZ157" s="422"/>
      <c r="IA157" s="422"/>
      <c r="IB157" s="422"/>
      <c r="IC157" s="422"/>
      <c r="ID157" s="422"/>
      <c r="IE157" s="422"/>
      <c r="IF157" s="422"/>
      <c r="IG157" s="422"/>
      <c r="IH157" s="422"/>
      <c r="II157" s="422"/>
      <c r="IJ157" s="422"/>
      <c r="IK157" s="422"/>
      <c r="IL157" s="422"/>
      <c r="IM157" s="422"/>
      <c r="IN157" s="422"/>
      <c r="IO157" s="422"/>
      <c r="IP157" s="422"/>
      <c r="IQ157" s="422"/>
      <c r="IR157" s="422"/>
      <c r="IS157" s="422"/>
      <c r="IT157" s="462"/>
      <c r="IU157" s="423"/>
    </row>
    <row r="158" spans="1:255" x14ac:dyDescent="0.25">
      <c r="A158" s="167" t="s">
        <v>416</v>
      </c>
      <c r="B158" s="71" t="str">
        <f>'Org ab 10 TEW'!C160</f>
        <v>Bauhof</v>
      </c>
      <c r="C158" s="71" t="str">
        <f>'Org ab 10 TEW'!D160</f>
        <v>Winterdienst</v>
      </c>
      <c r="D158" s="71" t="str">
        <f>'Org ab 10 TEW'!E160</f>
        <v>keine Bemessung</v>
      </c>
      <c r="E158" s="395">
        <f t="shared" si="20"/>
        <v>0</v>
      </c>
      <c r="F158" s="422"/>
      <c r="G158" s="422"/>
      <c r="H158" s="422"/>
      <c r="I158" s="422"/>
      <c r="J158" s="422"/>
      <c r="K158" s="422"/>
      <c r="L158" s="422"/>
      <c r="M158" s="422"/>
      <c r="N158" s="422"/>
      <c r="O158" s="422"/>
      <c r="P158" s="422"/>
      <c r="Q158" s="422"/>
      <c r="R158" s="422"/>
      <c r="S158" s="422"/>
      <c r="T158" s="422"/>
      <c r="U158" s="422"/>
      <c r="V158" s="422"/>
      <c r="W158" s="422"/>
      <c r="X158" s="422"/>
      <c r="Y158" s="422"/>
      <c r="Z158" s="422"/>
      <c r="AA158" s="422"/>
      <c r="AB158" s="422"/>
      <c r="AC158" s="422"/>
      <c r="AD158" s="422"/>
      <c r="AE158" s="422"/>
      <c r="AF158" s="422"/>
      <c r="AG158" s="422"/>
      <c r="AH158" s="422"/>
      <c r="AI158" s="422"/>
      <c r="AJ158" s="422"/>
      <c r="AK158" s="422"/>
      <c r="AL158" s="422"/>
      <c r="AM158" s="422"/>
      <c r="AN158" s="422"/>
      <c r="AO158" s="422"/>
      <c r="AP158" s="422"/>
      <c r="AQ158" s="422"/>
      <c r="AR158" s="422"/>
      <c r="AS158" s="422"/>
      <c r="AT158" s="422"/>
      <c r="AU158" s="422"/>
      <c r="AV158" s="422"/>
      <c r="AW158" s="422"/>
      <c r="AX158" s="422"/>
      <c r="AY158" s="422"/>
      <c r="AZ158" s="422"/>
      <c r="BA158" s="422"/>
      <c r="BB158" s="422"/>
      <c r="BC158" s="422"/>
      <c r="BD158" s="422"/>
      <c r="BE158" s="422"/>
      <c r="BF158" s="422"/>
      <c r="BG158" s="422"/>
      <c r="BH158" s="422"/>
      <c r="BI158" s="422"/>
      <c r="BJ158" s="422"/>
      <c r="BK158" s="422"/>
      <c r="BL158" s="422"/>
      <c r="BM158" s="422"/>
      <c r="BN158" s="422"/>
      <c r="BO158" s="422"/>
      <c r="BP158" s="422"/>
      <c r="BQ158" s="422"/>
      <c r="BR158" s="422"/>
      <c r="BS158" s="422"/>
      <c r="BT158" s="422"/>
      <c r="BU158" s="422"/>
      <c r="BV158" s="422"/>
      <c r="BW158" s="422"/>
      <c r="BX158" s="422"/>
      <c r="BY158" s="422"/>
      <c r="BZ158" s="422"/>
      <c r="CA158" s="422"/>
      <c r="CB158" s="422"/>
      <c r="CC158" s="422"/>
      <c r="CD158" s="422"/>
      <c r="CE158" s="422"/>
      <c r="CF158" s="422"/>
      <c r="CG158" s="422"/>
      <c r="CH158" s="422"/>
      <c r="CI158" s="422"/>
      <c r="CJ158" s="422"/>
      <c r="CK158" s="422"/>
      <c r="CL158" s="422"/>
      <c r="CM158" s="422"/>
      <c r="CN158" s="422"/>
      <c r="CO158" s="422"/>
      <c r="CP158" s="422"/>
      <c r="CQ158" s="422"/>
      <c r="CR158" s="422"/>
      <c r="CS158" s="422"/>
      <c r="CT158" s="422"/>
      <c r="CU158" s="422"/>
      <c r="CV158" s="422"/>
      <c r="CW158" s="422"/>
      <c r="CX158" s="422"/>
      <c r="CY158" s="422"/>
      <c r="CZ158" s="422"/>
      <c r="DA158" s="422"/>
      <c r="DB158" s="422"/>
      <c r="DC158" s="422"/>
      <c r="DD158" s="422"/>
      <c r="DE158" s="422"/>
      <c r="DF158" s="422"/>
      <c r="DG158" s="422"/>
      <c r="DH158" s="422"/>
      <c r="DI158" s="422"/>
      <c r="DJ158" s="422"/>
      <c r="DK158" s="422"/>
      <c r="DL158" s="422"/>
      <c r="DM158" s="422"/>
      <c r="DN158" s="422"/>
      <c r="DO158" s="422"/>
      <c r="DP158" s="422"/>
      <c r="DQ158" s="422"/>
      <c r="DR158" s="422"/>
      <c r="DS158" s="422"/>
      <c r="DT158" s="422"/>
      <c r="DU158" s="422"/>
      <c r="DV158" s="422"/>
      <c r="DW158" s="422"/>
      <c r="DX158" s="422"/>
      <c r="DY158" s="422"/>
      <c r="DZ158" s="422"/>
      <c r="EA158" s="422"/>
      <c r="EB158" s="422"/>
      <c r="EC158" s="422"/>
      <c r="ED158" s="422"/>
      <c r="EE158" s="422"/>
      <c r="EF158" s="422"/>
      <c r="EG158" s="422"/>
      <c r="EH158" s="422"/>
      <c r="EI158" s="422"/>
      <c r="EJ158" s="422"/>
      <c r="EK158" s="422"/>
      <c r="EL158" s="422"/>
      <c r="EM158" s="422"/>
      <c r="EN158" s="422"/>
      <c r="EO158" s="422"/>
      <c r="EP158" s="422"/>
      <c r="EQ158" s="422"/>
      <c r="ER158" s="422"/>
      <c r="ES158" s="422"/>
      <c r="ET158" s="422"/>
      <c r="EU158" s="422"/>
      <c r="EV158" s="422"/>
      <c r="EW158" s="422"/>
      <c r="EX158" s="422"/>
      <c r="EY158" s="422"/>
      <c r="EZ158" s="422"/>
      <c r="FA158" s="422"/>
      <c r="FB158" s="422"/>
      <c r="FC158" s="422"/>
      <c r="FD158" s="422"/>
      <c r="FE158" s="422"/>
      <c r="FF158" s="422"/>
      <c r="FG158" s="422"/>
      <c r="FH158" s="422"/>
      <c r="FI158" s="422"/>
      <c r="FJ158" s="422"/>
      <c r="FK158" s="422"/>
      <c r="FL158" s="422"/>
      <c r="FM158" s="422"/>
      <c r="FN158" s="422"/>
      <c r="FO158" s="422"/>
      <c r="FP158" s="422"/>
      <c r="FQ158" s="422"/>
      <c r="FR158" s="422"/>
      <c r="FS158" s="422"/>
      <c r="FT158" s="422"/>
      <c r="FU158" s="422"/>
      <c r="FV158" s="422"/>
      <c r="FW158" s="422"/>
      <c r="FX158" s="422"/>
      <c r="FY158" s="422"/>
      <c r="FZ158" s="422"/>
      <c r="GA158" s="422"/>
      <c r="GB158" s="422"/>
      <c r="GC158" s="422"/>
      <c r="GD158" s="422"/>
      <c r="GE158" s="422"/>
      <c r="GF158" s="422"/>
      <c r="GG158" s="422"/>
      <c r="GH158" s="422"/>
      <c r="GI158" s="422"/>
      <c r="GJ158" s="422"/>
      <c r="GK158" s="422"/>
      <c r="GL158" s="422"/>
      <c r="GM158" s="422"/>
      <c r="GN158" s="422"/>
      <c r="GO158" s="422"/>
      <c r="GP158" s="422"/>
      <c r="GQ158" s="422"/>
      <c r="GR158" s="422"/>
      <c r="GS158" s="422"/>
      <c r="GT158" s="422"/>
      <c r="GU158" s="422"/>
      <c r="GV158" s="422"/>
      <c r="GW158" s="422"/>
      <c r="GX158" s="422"/>
      <c r="GY158" s="422"/>
      <c r="GZ158" s="422"/>
      <c r="HA158" s="422"/>
      <c r="HB158" s="422"/>
      <c r="HC158" s="422"/>
      <c r="HD158" s="422"/>
      <c r="HE158" s="422"/>
      <c r="HF158" s="422"/>
      <c r="HG158" s="422"/>
      <c r="HH158" s="422"/>
      <c r="HI158" s="422"/>
      <c r="HJ158" s="422"/>
      <c r="HK158" s="422"/>
      <c r="HL158" s="422"/>
      <c r="HM158" s="422"/>
      <c r="HN158" s="422"/>
      <c r="HO158" s="422"/>
      <c r="HP158" s="422"/>
      <c r="HQ158" s="422"/>
      <c r="HR158" s="422"/>
      <c r="HS158" s="422"/>
      <c r="HT158" s="422"/>
      <c r="HU158" s="422"/>
      <c r="HV158" s="422"/>
      <c r="HW158" s="422"/>
      <c r="HX158" s="422"/>
      <c r="HY158" s="422"/>
      <c r="HZ158" s="422"/>
      <c r="IA158" s="422"/>
      <c r="IB158" s="422"/>
      <c r="IC158" s="422"/>
      <c r="ID158" s="422"/>
      <c r="IE158" s="422"/>
      <c r="IF158" s="422"/>
      <c r="IG158" s="422"/>
      <c r="IH158" s="422"/>
      <c r="II158" s="422"/>
      <c r="IJ158" s="422"/>
      <c r="IK158" s="422"/>
      <c r="IL158" s="422"/>
      <c r="IM158" s="422"/>
      <c r="IN158" s="422"/>
      <c r="IO158" s="422"/>
      <c r="IP158" s="422"/>
      <c r="IQ158" s="422"/>
      <c r="IR158" s="422"/>
      <c r="IS158" s="422"/>
      <c r="IT158" s="462"/>
      <c r="IU158" s="423"/>
    </row>
    <row r="159" spans="1:255" ht="78.75" x14ac:dyDescent="0.25">
      <c r="A159" s="167" t="s">
        <v>417</v>
      </c>
      <c r="B159" s="71" t="str">
        <f>'Org ab 10 TEW'!C161</f>
        <v>Bauhof</v>
      </c>
      <c r="C159" s="71" t="str">
        <f>'Org ab 10 TEW'!D161</f>
        <v>Instandhaltung von Gebäuden (einschl. Betriebsstandort), Einrichtungen, Ausstattungen (z. B. Spielgeräte, Bänke), Spielplatzkontrolle</v>
      </c>
      <c r="D159" s="71" t="str">
        <f>'Org ab 10 TEW'!E161</f>
        <v>1,00 VZÄ je 1.550 Leistungsstunden</v>
      </c>
      <c r="E159" s="395">
        <f t="shared" si="20"/>
        <v>0</v>
      </c>
      <c r="F159" s="422"/>
      <c r="G159" s="422"/>
      <c r="H159" s="422"/>
      <c r="I159" s="422"/>
      <c r="J159" s="422"/>
      <c r="K159" s="422"/>
      <c r="L159" s="422"/>
      <c r="M159" s="422"/>
      <c r="N159" s="422"/>
      <c r="O159" s="422"/>
      <c r="P159" s="422"/>
      <c r="Q159" s="422"/>
      <c r="R159" s="422"/>
      <c r="S159" s="422"/>
      <c r="T159" s="422"/>
      <c r="U159" s="422"/>
      <c r="V159" s="422"/>
      <c r="W159" s="422"/>
      <c r="X159" s="422"/>
      <c r="Y159" s="422"/>
      <c r="Z159" s="422"/>
      <c r="AA159" s="422"/>
      <c r="AB159" s="422"/>
      <c r="AC159" s="422"/>
      <c r="AD159" s="422"/>
      <c r="AE159" s="422"/>
      <c r="AF159" s="422"/>
      <c r="AG159" s="422"/>
      <c r="AH159" s="422"/>
      <c r="AI159" s="422"/>
      <c r="AJ159" s="422"/>
      <c r="AK159" s="422"/>
      <c r="AL159" s="422"/>
      <c r="AM159" s="422"/>
      <c r="AN159" s="422"/>
      <c r="AO159" s="422"/>
      <c r="AP159" s="422"/>
      <c r="AQ159" s="422"/>
      <c r="AR159" s="422"/>
      <c r="AS159" s="422"/>
      <c r="AT159" s="422"/>
      <c r="AU159" s="422"/>
      <c r="AV159" s="422"/>
      <c r="AW159" s="422"/>
      <c r="AX159" s="422"/>
      <c r="AY159" s="422"/>
      <c r="AZ159" s="422"/>
      <c r="BA159" s="422"/>
      <c r="BB159" s="422"/>
      <c r="BC159" s="422"/>
      <c r="BD159" s="422"/>
      <c r="BE159" s="422"/>
      <c r="BF159" s="422"/>
      <c r="BG159" s="422"/>
      <c r="BH159" s="422"/>
      <c r="BI159" s="422"/>
      <c r="BJ159" s="422"/>
      <c r="BK159" s="422"/>
      <c r="BL159" s="422"/>
      <c r="BM159" s="422"/>
      <c r="BN159" s="422"/>
      <c r="BO159" s="422"/>
      <c r="BP159" s="422"/>
      <c r="BQ159" s="422"/>
      <c r="BR159" s="422"/>
      <c r="BS159" s="422"/>
      <c r="BT159" s="422"/>
      <c r="BU159" s="422"/>
      <c r="BV159" s="422"/>
      <c r="BW159" s="422"/>
      <c r="BX159" s="422"/>
      <c r="BY159" s="422"/>
      <c r="BZ159" s="422"/>
      <c r="CA159" s="422"/>
      <c r="CB159" s="422"/>
      <c r="CC159" s="422"/>
      <c r="CD159" s="422"/>
      <c r="CE159" s="422"/>
      <c r="CF159" s="422"/>
      <c r="CG159" s="422"/>
      <c r="CH159" s="422"/>
      <c r="CI159" s="422"/>
      <c r="CJ159" s="422"/>
      <c r="CK159" s="422"/>
      <c r="CL159" s="422"/>
      <c r="CM159" s="422"/>
      <c r="CN159" s="422"/>
      <c r="CO159" s="422"/>
      <c r="CP159" s="422"/>
      <c r="CQ159" s="422"/>
      <c r="CR159" s="422"/>
      <c r="CS159" s="422"/>
      <c r="CT159" s="422"/>
      <c r="CU159" s="422"/>
      <c r="CV159" s="422"/>
      <c r="CW159" s="422"/>
      <c r="CX159" s="422"/>
      <c r="CY159" s="422"/>
      <c r="CZ159" s="422"/>
      <c r="DA159" s="422"/>
      <c r="DB159" s="422"/>
      <c r="DC159" s="422"/>
      <c r="DD159" s="422"/>
      <c r="DE159" s="422"/>
      <c r="DF159" s="422"/>
      <c r="DG159" s="422"/>
      <c r="DH159" s="422"/>
      <c r="DI159" s="422"/>
      <c r="DJ159" s="422"/>
      <c r="DK159" s="422"/>
      <c r="DL159" s="422"/>
      <c r="DM159" s="422"/>
      <c r="DN159" s="422"/>
      <c r="DO159" s="422"/>
      <c r="DP159" s="422"/>
      <c r="DQ159" s="422"/>
      <c r="DR159" s="422"/>
      <c r="DS159" s="422"/>
      <c r="DT159" s="422"/>
      <c r="DU159" s="422"/>
      <c r="DV159" s="422"/>
      <c r="DW159" s="422"/>
      <c r="DX159" s="422"/>
      <c r="DY159" s="422"/>
      <c r="DZ159" s="422"/>
      <c r="EA159" s="422"/>
      <c r="EB159" s="422"/>
      <c r="EC159" s="422"/>
      <c r="ED159" s="422"/>
      <c r="EE159" s="422"/>
      <c r="EF159" s="422"/>
      <c r="EG159" s="422"/>
      <c r="EH159" s="422"/>
      <c r="EI159" s="422"/>
      <c r="EJ159" s="422"/>
      <c r="EK159" s="422"/>
      <c r="EL159" s="422"/>
      <c r="EM159" s="422"/>
      <c r="EN159" s="422"/>
      <c r="EO159" s="422"/>
      <c r="EP159" s="422"/>
      <c r="EQ159" s="422"/>
      <c r="ER159" s="422"/>
      <c r="ES159" s="422"/>
      <c r="ET159" s="422"/>
      <c r="EU159" s="422"/>
      <c r="EV159" s="422"/>
      <c r="EW159" s="422"/>
      <c r="EX159" s="422"/>
      <c r="EY159" s="422"/>
      <c r="EZ159" s="422"/>
      <c r="FA159" s="422"/>
      <c r="FB159" s="422"/>
      <c r="FC159" s="422"/>
      <c r="FD159" s="422"/>
      <c r="FE159" s="422"/>
      <c r="FF159" s="422"/>
      <c r="FG159" s="422"/>
      <c r="FH159" s="422"/>
      <c r="FI159" s="422"/>
      <c r="FJ159" s="422"/>
      <c r="FK159" s="422"/>
      <c r="FL159" s="422"/>
      <c r="FM159" s="422"/>
      <c r="FN159" s="422"/>
      <c r="FO159" s="422"/>
      <c r="FP159" s="422"/>
      <c r="FQ159" s="422"/>
      <c r="FR159" s="422"/>
      <c r="FS159" s="422"/>
      <c r="FT159" s="422"/>
      <c r="FU159" s="422"/>
      <c r="FV159" s="422"/>
      <c r="FW159" s="422"/>
      <c r="FX159" s="422"/>
      <c r="FY159" s="422"/>
      <c r="FZ159" s="422"/>
      <c r="GA159" s="422"/>
      <c r="GB159" s="422"/>
      <c r="GC159" s="422"/>
      <c r="GD159" s="422"/>
      <c r="GE159" s="422"/>
      <c r="GF159" s="422"/>
      <c r="GG159" s="422"/>
      <c r="GH159" s="422"/>
      <c r="GI159" s="422"/>
      <c r="GJ159" s="422"/>
      <c r="GK159" s="422"/>
      <c r="GL159" s="422"/>
      <c r="GM159" s="422"/>
      <c r="GN159" s="422"/>
      <c r="GO159" s="422"/>
      <c r="GP159" s="422"/>
      <c r="GQ159" s="422"/>
      <c r="GR159" s="422"/>
      <c r="GS159" s="422"/>
      <c r="GT159" s="422"/>
      <c r="GU159" s="422"/>
      <c r="GV159" s="422"/>
      <c r="GW159" s="422"/>
      <c r="GX159" s="422"/>
      <c r="GY159" s="422"/>
      <c r="GZ159" s="422"/>
      <c r="HA159" s="422"/>
      <c r="HB159" s="422"/>
      <c r="HC159" s="422"/>
      <c r="HD159" s="422"/>
      <c r="HE159" s="422"/>
      <c r="HF159" s="422"/>
      <c r="HG159" s="422"/>
      <c r="HH159" s="422"/>
      <c r="HI159" s="422"/>
      <c r="HJ159" s="422"/>
      <c r="HK159" s="422"/>
      <c r="HL159" s="422"/>
      <c r="HM159" s="422"/>
      <c r="HN159" s="422"/>
      <c r="HO159" s="422"/>
      <c r="HP159" s="422"/>
      <c r="HQ159" s="422"/>
      <c r="HR159" s="422"/>
      <c r="HS159" s="422"/>
      <c r="HT159" s="422"/>
      <c r="HU159" s="422"/>
      <c r="HV159" s="422"/>
      <c r="HW159" s="422"/>
      <c r="HX159" s="422"/>
      <c r="HY159" s="422"/>
      <c r="HZ159" s="422"/>
      <c r="IA159" s="422"/>
      <c r="IB159" s="422"/>
      <c r="IC159" s="422"/>
      <c r="ID159" s="422"/>
      <c r="IE159" s="422"/>
      <c r="IF159" s="422"/>
      <c r="IG159" s="422"/>
      <c r="IH159" s="422"/>
      <c r="II159" s="422"/>
      <c r="IJ159" s="422"/>
      <c r="IK159" s="422"/>
      <c r="IL159" s="422"/>
      <c r="IM159" s="422"/>
      <c r="IN159" s="422"/>
      <c r="IO159" s="422"/>
      <c r="IP159" s="422"/>
      <c r="IQ159" s="422"/>
      <c r="IR159" s="422"/>
      <c r="IS159" s="422"/>
      <c r="IT159" s="462"/>
      <c r="IU159" s="423"/>
    </row>
    <row r="160" spans="1:255" ht="22.5" x14ac:dyDescent="0.25">
      <c r="A160" s="167" t="s">
        <v>418</v>
      </c>
      <c r="B160" s="71" t="str">
        <f>'Org ab 10 TEW'!C162</f>
        <v>Bauhof</v>
      </c>
      <c r="C160" s="71" t="str">
        <f>'Org ab 10 TEW'!D162</f>
        <v>Allgemeine Hilfs- und Transportdienste</v>
      </c>
      <c r="D160" s="71" t="str">
        <f>'Org ab 10 TEW'!E162</f>
        <v>keine Bemessung</v>
      </c>
      <c r="E160" s="395">
        <f t="shared" si="20"/>
        <v>0</v>
      </c>
      <c r="F160" s="422"/>
      <c r="G160" s="422"/>
      <c r="H160" s="422"/>
      <c r="I160" s="422"/>
      <c r="J160" s="422"/>
      <c r="K160" s="422"/>
      <c r="L160" s="422"/>
      <c r="M160" s="422"/>
      <c r="N160" s="422"/>
      <c r="O160" s="422"/>
      <c r="P160" s="422"/>
      <c r="Q160" s="422"/>
      <c r="R160" s="422"/>
      <c r="S160" s="422"/>
      <c r="T160" s="422"/>
      <c r="U160" s="422"/>
      <c r="V160" s="422"/>
      <c r="W160" s="422"/>
      <c r="X160" s="422"/>
      <c r="Y160" s="422"/>
      <c r="Z160" s="422"/>
      <c r="AA160" s="422"/>
      <c r="AB160" s="422"/>
      <c r="AC160" s="422"/>
      <c r="AD160" s="422"/>
      <c r="AE160" s="422"/>
      <c r="AF160" s="422"/>
      <c r="AG160" s="422"/>
      <c r="AH160" s="422"/>
      <c r="AI160" s="422"/>
      <c r="AJ160" s="422"/>
      <c r="AK160" s="422"/>
      <c r="AL160" s="422"/>
      <c r="AM160" s="422"/>
      <c r="AN160" s="422"/>
      <c r="AO160" s="422"/>
      <c r="AP160" s="422"/>
      <c r="AQ160" s="422"/>
      <c r="AR160" s="422"/>
      <c r="AS160" s="422"/>
      <c r="AT160" s="422"/>
      <c r="AU160" s="422"/>
      <c r="AV160" s="422"/>
      <c r="AW160" s="422"/>
      <c r="AX160" s="422"/>
      <c r="AY160" s="422"/>
      <c r="AZ160" s="422"/>
      <c r="BA160" s="422"/>
      <c r="BB160" s="422"/>
      <c r="BC160" s="422"/>
      <c r="BD160" s="422"/>
      <c r="BE160" s="422"/>
      <c r="BF160" s="422"/>
      <c r="BG160" s="422"/>
      <c r="BH160" s="422"/>
      <c r="BI160" s="422"/>
      <c r="BJ160" s="422"/>
      <c r="BK160" s="422"/>
      <c r="BL160" s="422"/>
      <c r="BM160" s="422"/>
      <c r="BN160" s="422"/>
      <c r="BO160" s="422"/>
      <c r="BP160" s="422"/>
      <c r="BQ160" s="422"/>
      <c r="BR160" s="422"/>
      <c r="BS160" s="422"/>
      <c r="BT160" s="422"/>
      <c r="BU160" s="422"/>
      <c r="BV160" s="422"/>
      <c r="BW160" s="422"/>
      <c r="BX160" s="422"/>
      <c r="BY160" s="422"/>
      <c r="BZ160" s="422"/>
      <c r="CA160" s="422"/>
      <c r="CB160" s="422"/>
      <c r="CC160" s="422"/>
      <c r="CD160" s="422"/>
      <c r="CE160" s="422"/>
      <c r="CF160" s="422"/>
      <c r="CG160" s="422"/>
      <c r="CH160" s="422"/>
      <c r="CI160" s="422"/>
      <c r="CJ160" s="422"/>
      <c r="CK160" s="422"/>
      <c r="CL160" s="422"/>
      <c r="CM160" s="422"/>
      <c r="CN160" s="422"/>
      <c r="CO160" s="422"/>
      <c r="CP160" s="422"/>
      <c r="CQ160" s="422"/>
      <c r="CR160" s="422"/>
      <c r="CS160" s="422"/>
      <c r="CT160" s="422"/>
      <c r="CU160" s="422"/>
      <c r="CV160" s="422"/>
      <c r="CW160" s="422"/>
      <c r="CX160" s="422"/>
      <c r="CY160" s="422"/>
      <c r="CZ160" s="422"/>
      <c r="DA160" s="422"/>
      <c r="DB160" s="422"/>
      <c r="DC160" s="422"/>
      <c r="DD160" s="422"/>
      <c r="DE160" s="422"/>
      <c r="DF160" s="422"/>
      <c r="DG160" s="422"/>
      <c r="DH160" s="422"/>
      <c r="DI160" s="422"/>
      <c r="DJ160" s="422"/>
      <c r="DK160" s="422"/>
      <c r="DL160" s="422"/>
      <c r="DM160" s="422"/>
      <c r="DN160" s="422"/>
      <c r="DO160" s="422"/>
      <c r="DP160" s="422"/>
      <c r="DQ160" s="422"/>
      <c r="DR160" s="422"/>
      <c r="DS160" s="422"/>
      <c r="DT160" s="422"/>
      <c r="DU160" s="422"/>
      <c r="DV160" s="422"/>
      <c r="DW160" s="422"/>
      <c r="DX160" s="422"/>
      <c r="DY160" s="422"/>
      <c r="DZ160" s="422"/>
      <c r="EA160" s="422"/>
      <c r="EB160" s="422"/>
      <c r="EC160" s="422"/>
      <c r="ED160" s="422"/>
      <c r="EE160" s="422"/>
      <c r="EF160" s="422"/>
      <c r="EG160" s="422"/>
      <c r="EH160" s="422"/>
      <c r="EI160" s="422"/>
      <c r="EJ160" s="422"/>
      <c r="EK160" s="422"/>
      <c r="EL160" s="422"/>
      <c r="EM160" s="422"/>
      <c r="EN160" s="422"/>
      <c r="EO160" s="422"/>
      <c r="EP160" s="422"/>
      <c r="EQ160" s="422"/>
      <c r="ER160" s="422"/>
      <c r="ES160" s="422"/>
      <c r="ET160" s="422"/>
      <c r="EU160" s="422"/>
      <c r="EV160" s="422"/>
      <c r="EW160" s="422"/>
      <c r="EX160" s="422"/>
      <c r="EY160" s="422"/>
      <c r="EZ160" s="422"/>
      <c r="FA160" s="422"/>
      <c r="FB160" s="422"/>
      <c r="FC160" s="422"/>
      <c r="FD160" s="422"/>
      <c r="FE160" s="422"/>
      <c r="FF160" s="422"/>
      <c r="FG160" s="422"/>
      <c r="FH160" s="422"/>
      <c r="FI160" s="422"/>
      <c r="FJ160" s="422"/>
      <c r="FK160" s="422"/>
      <c r="FL160" s="422"/>
      <c r="FM160" s="422"/>
      <c r="FN160" s="422"/>
      <c r="FO160" s="422"/>
      <c r="FP160" s="422"/>
      <c r="FQ160" s="422"/>
      <c r="FR160" s="422"/>
      <c r="FS160" s="422"/>
      <c r="FT160" s="422"/>
      <c r="FU160" s="422"/>
      <c r="FV160" s="422"/>
      <c r="FW160" s="422"/>
      <c r="FX160" s="422"/>
      <c r="FY160" s="422"/>
      <c r="FZ160" s="422"/>
      <c r="GA160" s="422"/>
      <c r="GB160" s="422"/>
      <c r="GC160" s="422"/>
      <c r="GD160" s="422"/>
      <c r="GE160" s="422"/>
      <c r="GF160" s="422"/>
      <c r="GG160" s="422"/>
      <c r="GH160" s="422"/>
      <c r="GI160" s="422"/>
      <c r="GJ160" s="422"/>
      <c r="GK160" s="422"/>
      <c r="GL160" s="422"/>
      <c r="GM160" s="422"/>
      <c r="GN160" s="422"/>
      <c r="GO160" s="422"/>
      <c r="GP160" s="422"/>
      <c r="GQ160" s="422"/>
      <c r="GR160" s="422"/>
      <c r="GS160" s="422"/>
      <c r="GT160" s="422"/>
      <c r="GU160" s="422"/>
      <c r="GV160" s="422"/>
      <c r="GW160" s="422"/>
      <c r="GX160" s="422"/>
      <c r="GY160" s="422"/>
      <c r="GZ160" s="422"/>
      <c r="HA160" s="422"/>
      <c r="HB160" s="422"/>
      <c r="HC160" s="422"/>
      <c r="HD160" s="422"/>
      <c r="HE160" s="422"/>
      <c r="HF160" s="422"/>
      <c r="HG160" s="422"/>
      <c r="HH160" s="422"/>
      <c r="HI160" s="422"/>
      <c r="HJ160" s="422"/>
      <c r="HK160" s="422"/>
      <c r="HL160" s="422"/>
      <c r="HM160" s="422"/>
      <c r="HN160" s="422"/>
      <c r="HO160" s="422"/>
      <c r="HP160" s="422"/>
      <c r="HQ160" s="422"/>
      <c r="HR160" s="422"/>
      <c r="HS160" s="422"/>
      <c r="HT160" s="422"/>
      <c r="HU160" s="422"/>
      <c r="HV160" s="422"/>
      <c r="HW160" s="422"/>
      <c r="HX160" s="422"/>
      <c r="HY160" s="422"/>
      <c r="HZ160" s="422"/>
      <c r="IA160" s="422"/>
      <c r="IB160" s="422"/>
      <c r="IC160" s="422"/>
      <c r="ID160" s="422"/>
      <c r="IE160" s="422"/>
      <c r="IF160" s="422"/>
      <c r="IG160" s="422"/>
      <c r="IH160" s="422"/>
      <c r="II160" s="422"/>
      <c r="IJ160" s="422"/>
      <c r="IK160" s="422"/>
      <c r="IL160" s="422"/>
      <c r="IM160" s="422"/>
      <c r="IN160" s="422"/>
      <c r="IO160" s="422"/>
      <c r="IP160" s="422"/>
      <c r="IQ160" s="422"/>
      <c r="IR160" s="422"/>
      <c r="IS160" s="422"/>
      <c r="IT160" s="462"/>
      <c r="IU160" s="423"/>
    </row>
    <row r="161" spans="1:255" ht="22.5" x14ac:dyDescent="0.25">
      <c r="A161" s="167" t="s">
        <v>419</v>
      </c>
      <c r="B161" s="71" t="str">
        <f>'Org ab 10 TEW'!C163</f>
        <v>Bauhof</v>
      </c>
      <c r="C161" s="71" t="str">
        <f>'Org ab 10 TEW'!D163</f>
        <v>Fahrzeug- und Geräteinstandhaltung</v>
      </c>
      <c r="D161" s="71" t="str">
        <f>'Org ab 10 TEW'!E163</f>
        <v>1,00 VZÄ je 65 Fahrzeuge und Großgeräte</v>
      </c>
      <c r="E161" s="395">
        <f t="shared" si="20"/>
        <v>0</v>
      </c>
      <c r="F161" s="422"/>
      <c r="G161" s="422"/>
      <c r="H161" s="422"/>
      <c r="I161" s="422"/>
      <c r="J161" s="422"/>
      <c r="K161" s="422"/>
      <c r="L161" s="422"/>
      <c r="M161" s="422"/>
      <c r="N161" s="422"/>
      <c r="O161" s="422"/>
      <c r="P161" s="422"/>
      <c r="Q161" s="422"/>
      <c r="R161" s="422"/>
      <c r="S161" s="422"/>
      <c r="T161" s="422"/>
      <c r="U161" s="422"/>
      <c r="V161" s="422"/>
      <c r="W161" s="422"/>
      <c r="X161" s="422"/>
      <c r="Y161" s="422"/>
      <c r="Z161" s="422"/>
      <c r="AA161" s="422"/>
      <c r="AB161" s="422"/>
      <c r="AC161" s="422"/>
      <c r="AD161" s="422"/>
      <c r="AE161" s="422"/>
      <c r="AF161" s="422"/>
      <c r="AG161" s="422"/>
      <c r="AH161" s="422"/>
      <c r="AI161" s="422"/>
      <c r="AJ161" s="422"/>
      <c r="AK161" s="422"/>
      <c r="AL161" s="422"/>
      <c r="AM161" s="422"/>
      <c r="AN161" s="422"/>
      <c r="AO161" s="422"/>
      <c r="AP161" s="422"/>
      <c r="AQ161" s="422"/>
      <c r="AR161" s="422"/>
      <c r="AS161" s="422"/>
      <c r="AT161" s="422"/>
      <c r="AU161" s="422"/>
      <c r="AV161" s="422"/>
      <c r="AW161" s="422"/>
      <c r="AX161" s="422"/>
      <c r="AY161" s="422"/>
      <c r="AZ161" s="422"/>
      <c r="BA161" s="422"/>
      <c r="BB161" s="422"/>
      <c r="BC161" s="422"/>
      <c r="BD161" s="422"/>
      <c r="BE161" s="422"/>
      <c r="BF161" s="422"/>
      <c r="BG161" s="422"/>
      <c r="BH161" s="422"/>
      <c r="BI161" s="422"/>
      <c r="BJ161" s="422"/>
      <c r="BK161" s="422"/>
      <c r="BL161" s="422"/>
      <c r="BM161" s="422"/>
      <c r="BN161" s="422"/>
      <c r="BO161" s="422"/>
      <c r="BP161" s="422"/>
      <c r="BQ161" s="422"/>
      <c r="BR161" s="422"/>
      <c r="BS161" s="422"/>
      <c r="BT161" s="422"/>
      <c r="BU161" s="422"/>
      <c r="BV161" s="422"/>
      <c r="BW161" s="422"/>
      <c r="BX161" s="422"/>
      <c r="BY161" s="422"/>
      <c r="BZ161" s="422"/>
      <c r="CA161" s="422"/>
      <c r="CB161" s="422"/>
      <c r="CC161" s="422"/>
      <c r="CD161" s="422"/>
      <c r="CE161" s="422"/>
      <c r="CF161" s="422"/>
      <c r="CG161" s="422"/>
      <c r="CH161" s="422"/>
      <c r="CI161" s="422"/>
      <c r="CJ161" s="422"/>
      <c r="CK161" s="422"/>
      <c r="CL161" s="422"/>
      <c r="CM161" s="422"/>
      <c r="CN161" s="422"/>
      <c r="CO161" s="422"/>
      <c r="CP161" s="422"/>
      <c r="CQ161" s="422"/>
      <c r="CR161" s="422"/>
      <c r="CS161" s="422"/>
      <c r="CT161" s="422"/>
      <c r="CU161" s="422"/>
      <c r="CV161" s="422"/>
      <c r="CW161" s="422"/>
      <c r="CX161" s="422"/>
      <c r="CY161" s="422"/>
      <c r="CZ161" s="422"/>
      <c r="DA161" s="422"/>
      <c r="DB161" s="422"/>
      <c r="DC161" s="422"/>
      <c r="DD161" s="422"/>
      <c r="DE161" s="422"/>
      <c r="DF161" s="422"/>
      <c r="DG161" s="422"/>
      <c r="DH161" s="422"/>
      <c r="DI161" s="422"/>
      <c r="DJ161" s="422"/>
      <c r="DK161" s="422"/>
      <c r="DL161" s="422"/>
      <c r="DM161" s="422"/>
      <c r="DN161" s="422"/>
      <c r="DO161" s="422"/>
      <c r="DP161" s="422"/>
      <c r="DQ161" s="422"/>
      <c r="DR161" s="422"/>
      <c r="DS161" s="422"/>
      <c r="DT161" s="422"/>
      <c r="DU161" s="422"/>
      <c r="DV161" s="422"/>
      <c r="DW161" s="422"/>
      <c r="DX161" s="422"/>
      <c r="DY161" s="422"/>
      <c r="DZ161" s="422"/>
      <c r="EA161" s="422"/>
      <c r="EB161" s="422"/>
      <c r="EC161" s="422"/>
      <c r="ED161" s="422"/>
      <c r="EE161" s="422"/>
      <c r="EF161" s="422"/>
      <c r="EG161" s="422"/>
      <c r="EH161" s="422"/>
      <c r="EI161" s="422"/>
      <c r="EJ161" s="422"/>
      <c r="EK161" s="422"/>
      <c r="EL161" s="422"/>
      <c r="EM161" s="422"/>
      <c r="EN161" s="422"/>
      <c r="EO161" s="422"/>
      <c r="EP161" s="422"/>
      <c r="EQ161" s="422"/>
      <c r="ER161" s="422"/>
      <c r="ES161" s="422"/>
      <c r="ET161" s="422"/>
      <c r="EU161" s="422"/>
      <c r="EV161" s="422"/>
      <c r="EW161" s="422"/>
      <c r="EX161" s="422"/>
      <c r="EY161" s="422"/>
      <c r="EZ161" s="422"/>
      <c r="FA161" s="422"/>
      <c r="FB161" s="422"/>
      <c r="FC161" s="422"/>
      <c r="FD161" s="422"/>
      <c r="FE161" s="422"/>
      <c r="FF161" s="422"/>
      <c r="FG161" s="422"/>
      <c r="FH161" s="422"/>
      <c r="FI161" s="422"/>
      <c r="FJ161" s="422"/>
      <c r="FK161" s="422"/>
      <c r="FL161" s="422"/>
      <c r="FM161" s="422"/>
      <c r="FN161" s="422"/>
      <c r="FO161" s="422"/>
      <c r="FP161" s="422"/>
      <c r="FQ161" s="422"/>
      <c r="FR161" s="422"/>
      <c r="FS161" s="422"/>
      <c r="FT161" s="422"/>
      <c r="FU161" s="422"/>
      <c r="FV161" s="422"/>
      <c r="FW161" s="422"/>
      <c r="FX161" s="422"/>
      <c r="FY161" s="422"/>
      <c r="FZ161" s="422"/>
      <c r="GA161" s="422"/>
      <c r="GB161" s="422"/>
      <c r="GC161" s="422"/>
      <c r="GD161" s="422"/>
      <c r="GE161" s="422"/>
      <c r="GF161" s="422"/>
      <c r="GG161" s="422"/>
      <c r="GH161" s="422"/>
      <c r="GI161" s="422"/>
      <c r="GJ161" s="422"/>
      <c r="GK161" s="422"/>
      <c r="GL161" s="422"/>
      <c r="GM161" s="422"/>
      <c r="GN161" s="422"/>
      <c r="GO161" s="422"/>
      <c r="GP161" s="422"/>
      <c r="GQ161" s="422"/>
      <c r="GR161" s="422"/>
      <c r="GS161" s="422"/>
      <c r="GT161" s="422"/>
      <c r="GU161" s="422"/>
      <c r="GV161" s="422"/>
      <c r="GW161" s="422"/>
      <c r="GX161" s="422"/>
      <c r="GY161" s="422"/>
      <c r="GZ161" s="422"/>
      <c r="HA161" s="422"/>
      <c r="HB161" s="422"/>
      <c r="HC161" s="422"/>
      <c r="HD161" s="422"/>
      <c r="HE161" s="422"/>
      <c r="HF161" s="422"/>
      <c r="HG161" s="422"/>
      <c r="HH161" s="422"/>
      <c r="HI161" s="422"/>
      <c r="HJ161" s="422"/>
      <c r="HK161" s="422"/>
      <c r="HL161" s="422"/>
      <c r="HM161" s="422"/>
      <c r="HN161" s="422"/>
      <c r="HO161" s="422"/>
      <c r="HP161" s="422"/>
      <c r="HQ161" s="422"/>
      <c r="HR161" s="422"/>
      <c r="HS161" s="422"/>
      <c r="HT161" s="422"/>
      <c r="HU161" s="422"/>
      <c r="HV161" s="422"/>
      <c r="HW161" s="422"/>
      <c r="HX161" s="422"/>
      <c r="HY161" s="422"/>
      <c r="HZ161" s="422"/>
      <c r="IA161" s="422"/>
      <c r="IB161" s="422"/>
      <c r="IC161" s="422"/>
      <c r="ID161" s="422"/>
      <c r="IE161" s="422"/>
      <c r="IF161" s="422"/>
      <c r="IG161" s="422"/>
      <c r="IH161" s="422"/>
      <c r="II161" s="422"/>
      <c r="IJ161" s="422"/>
      <c r="IK161" s="422"/>
      <c r="IL161" s="422"/>
      <c r="IM161" s="422"/>
      <c r="IN161" s="422"/>
      <c r="IO161" s="422"/>
      <c r="IP161" s="422"/>
      <c r="IQ161" s="422"/>
      <c r="IR161" s="422"/>
      <c r="IS161" s="422"/>
      <c r="IT161" s="462"/>
      <c r="IU161" s="423"/>
    </row>
    <row r="162" spans="1:255" ht="3" customHeight="1" x14ac:dyDescent="0.25">
      <c r="A162" s="93"/>
      <c r="B162" s="93"/>
      <c r="C162" s="93"/>
      <c r="D162" s="93"/>
      <c r="E162" s="406"/>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c r="AF162" s="407"/>
      <c r="AG162" s="407"/>
      <c r="AH162" s="407"/>
      <c r="AI162" s="407"/>
      <c r="AJ162" s="407"/>
      <c r="AK162" s="407"/>
      <c r="AL162" s="407"/>
      <c r="AM162" s="407"/>
      <c r="AN162" s="407"/>
      <c r="AO162" s="407"/>
      <c r="AP162" s="407"/>
      <c r="AQ162" s="407"/>
      <c r="AR162" s="407"/>
      <c r="AS162" s="407"/>
      <c r="AT162" s="407"/>
      <c r="AU162" s="407"/>
      <c r="AV162" s="407"/>
      <c r="AW162" s="407"/>
      <c r="AX162" s="407"/>
      <c r="AY162" s="407"/>
      <c r="AZ162" s="407"/>
      <c r="BA162" s="407"/>
      <c r="BB162" s="407"/>
      <c r="BC162" s="407"/>
      <c r="BD162" s="407"/>
      <c r="BE162" s="407"/>
      <c r="BF162" s="407"/>
      <c r="BG162" s="407"/>
      <c r="BH162" s="407"/>
      <c r="BI162" s="407"/>
      <c r="BJ162" s="407"/>
      <c r="BK162" s="407"/>
      <c r="BL162" s="407"/>
      <c r="BM162" s="407"/>
      <c r="BN162" s="407"/>
      <c r="BO162" s="407"/>
      <c r="BP162" s="407"/>
      <c r="BQ162" s="407"/>
      <c r="BR162" s="407"/>
      <c r="BS162" s="407"/>
      <c r="BT162" s="407"/>
      <c r="BU162" s="407"/>
      <c r="BV162" s="407"/>
      <c r="BW162" s="407"/>
      <c r="BX162" s="407"/>
      <c r="BY162" s="407"/>
      <c r="BZ162" s="407"/>
      <c r="CA162" s="407"/>
      <c r="CB162" s="407"/>
      <c r="CC162" s="407"/>
      <c r="CD162" s="407"/>
      <c r="CE162" s="407"/>
      <c r="CF162" s="407"/>
      <c r="CG162" s="407"/>
      <c r="CH162" s="407"/>
      <c r="CI162" s="407"/>
      <c r="CJ162" s="407"/>
      <c r="CK162" s="407"/>
      <c r="CL162" s="407"/>
      <c r="CM162" s="407"/>
      <c r="CN162" s="407"/>
      <c r="CO162" s="407"/>
      <c r="CP162" s="407"/>
      <c r="CQ162" s="407"/>
      <c r="CR162" s="407"/>
      <c r="CS162" s="407"/>
      <c r="CT162" s="407"/>
      <c r="CU162" s="407"/>
      <c r="CV162" s="407"/>
      <c r="CW162" s="407"/>
      <c r="CX162" s="407"/>
      <c r="CY162" s="407"/>
      <c r="CZ162" s="407"/>
      <c r="DA162" s="407"/>
      <c r="DB162" s="407"/>
      <c r="DC162" s="407"/>
      <c r="DD162" s="407"/>
      <c r="DE162" s="407"/>
      <c r="DF162" s="407"/>
      <c r="DG162" s="407"/>
      <c r="DH162" s="407"/>
      <c r="DI162" s="407"/>
      <c r="DJ162" s="407"/>
      <c r="DK162" s="407"/>
      <c r="DL162" s="407"/>
      <c r="DM162" s="407"/>
      <c r="DN162" s="407"/>
      <c r="DO162" s="407"/>
      <c r="DP162" s="407"/>
      <c r="DQ162" s="407"/>
      <c r="DR162" s="407"/>
      <c r="DS162" s="407"/>
      <c r="DT162" s="407"/>
      <c r="DU162" s="407"/>
      <c r="DV162" s="407"/>
      <c r="DW162" s="407"/>
      <c r="DX162" s="407"/>
      <c r="DY162" s="407"/>
      <c r="DZ162" s="407"/>
      <c r="EA162" s="407"/>
      <c r="EB162" s="407"/>
      <c r="EC162" s="407"/>
      <c r="ED162" s="407"/>
      <c r="EE162" s="407"/>
      <c r="EF162" s="407"/>
      <c r="EG162" s="407"/>
      <c r="EH162" s="407"/>
      <c r="EI162" s="407"/>
      <c r="EJ162" s="407"/>
      <c r="EK162" s="407"/>
      <c r="EL162" s="407"/>
      <c r="EM162" s="407"/>
      <c r="EN162" s="407"/>
      <c r="EO162" s="407"/>
      <c r="EP162" s="407"/>
      <c r="EQ162" s="407"/>
      <c r="ER162" s="407"/>
      <c r="ES162" s="407"/>
      <c r="ET162" s="407"/>
      <c r="EU162" s="407"/>
      <c r="EV162" s="407"/>
      <c r="EW162" s="407"/>
      <c r="EX162" s="407"/>
      <c r="EY162" s="407"/>
      <c r="EZ162" s="407"/>
      <c r="FA162" s="407"/>
      <c r="FB162" s="407"/>
      <c r="FC162" s="407"/>
      <c r="FD162" s="407"/>
      <c r="FE162" s="407"/>
      <c r="FF162" s="407"/>
      <c r="FG162" s="407"/>
      <c r="FH162" s="407"/>
      <c r="FI162" s="407"/>
      <c r="FJ162" s="407"/>
      <c r="FK162" s="407"/>
      <c r="FL162" s="407"/>
      <c r="FM162" s="407"/>
      <c r="FN162" s="407"/>
      <c r="FO162" s="407"/>
      <c r="FP162" s="407"/>
      <c r="FQ162" s="407"/>
      <c r="FR162" s="407"/>
      <c r="FS162" s="407"/>
      <c r="FT162" s="407"/>
      <c r="FU162" s="407"/>
      <c r="FV162" s="407"/>
      <c r="FW162" s="407"/>
      <c r="FX162" s="407"/>
      <c r="FY162" s="407"/>
      <c r="FZ162" s="407"/>
      <c r="GA162" s="407"/>
      <c r="GB162" s="407"/>
      <c r="GC162" s="407"/>
      <c r="GD162" s="407"/>
      <c r="GE162" s="407"/>
      <c r="GF162" s="407"/>
      <c r="GG162" s="407"/>
      <c r="GH162" s="407"/>
      <c r="GI162" s="407"/>
      <c r="GJ162" s="407"/>
      <c r="GK162" s="407"/>
      <c r="GL162" s="407"/>
      <c r="GM162" s="407"/>
      <c r="GN162" s="407"/>
      <c r="GO162" s="407"/>
      <c r="GP162" s="407"/>
      <c r="GQ162" s="407"/>
      <c r="GR162" s="407"/>
      <c r="GS162" s="407"/>
      <c r="GT162" s="407"/>
      <c r="GU162" s="407"/>
      <c r="GV162" s="407"/>
      <c r="GW162" s="407"/>
      <c r="GX162" s="407"/>
      <c r="GY162" s="407"/>
      <c r="GZ162" s="407"/>
      <c r="HA162" s="407"/>
      <c r="HB162" s="407"/>
      <c r="HC162" s="407"/>
      <c r="HD162" s="407"/>
      <c r="HE162" s="407"/>
      <c r="HF162" s="407"/>
      <c r="HG162" s="407"/>
      <c r="HH162" s="407"/>
      <c r="HI162" s="407"/>
      <c r="HJ162" s="407"/>
      <c r="HK162" s="407"/>
      <c r="HL162" s="407"/>
      <c r="HM162" s="407"/>
      <c r="HN162" s="407"/>
      <c r="HO162" s="407"/>
      <c r="HP162" s="407"/>
      <c r="HQ162" s="407"/>
      <c r="HR162" s="407"/>
      <c r="HS162" s="407"/>
      <c r="HT162" s="407"/>
      <c r="HU162" s="407"/>
      <c r="HV162" s="407"/>
      <c r="HW162" s="407"/>
      <c r="HX162" s="407"/>
      <c r="HY162" s="407"/>
      <c r="HZ162" s="407"/>
      <c r="IA162" s="407"/>
      <c r="IB162" s="407"/>
      <c r="IC162" s="407"/>
      <c r="ID162" s="407"/>
      <c r="IE162" s="407"/>
      <c r="IF162" s="407"/>
      <c r="IG162" s="407"/>
      <c r="IH162" s="407"/>
      <c r="II162" s="407"/>
      <c r="IJ162" s="407"/>
      <c r="IK162" s="407"/>
      <c r="IL162" s="407"/>
      <c r="IM162" s="407"/>
      <c r="IN162" s="407"/>
      <c r="IO162" s="407"/>
      <c r="IP162" s="407"/>
      <c r="IQ162" s="407"/>
      <c r="IR162" s="407"/>
      <c r="IS162" s="407"/>
      <c r="IT162" s="407"/>
      <c r="IU162" s="466"/>
    </row>
    <row r="163" spans="1:255" ht="33.75" x14ac:dyDescent="0.25">
      <c r="A163" s="167" t="s">
        <v>441</v>
      </c>
      <c r="B163" s="71" t="str">
        <f>'Org ab 10 TEW'!C165</f>
        <v>Liegenschafts-management (technisch)</v>
      </c>
      <c r="C163" s="71" t="str">
        <f>'Org ab 10 TEW'!D165</f>
        <v xml:space="preserve">Bewirtschaftung von gemeindeeigenem Wald </v>
      </c>
      <c r="D163" s="71" t="str">
        <f>'Org ab 10 TEW'!E165</f>
        <v>0,20 VZÄ Festwert bei externer Beförsterung</v>
      </c>
      <c r="E163" s="395">
        <f t="shared" si="20"/>
        <v>0</v>
      </c>
      <c r="F163" s="422"/>
      <c r="G163" s="422"/>
      <c r="H163" s="422"/>
      <c r="I163" s="422"/>
      <c r="J163" s="422"/>
      <c r="K163" s="422"/>
      <c r="L163" s="422"/>
      <c r="M163" s="422"/>
      <c r="N163" s="422"/>
      <c r="O163" s="422"/>
      <c r="P163" s="422"/>
      <c r="Q163" s="422"/>
      <c r="R163" s="422"/>
      <c r="S163" s="422"/>
      <c r="T163" s="422"/>
      <c r="U163" s="422"/>
      <c r="V163" s="422"/>
      <c r="W163" s="422"/>
      <c r="X163" s="422"/>
      <c r="Y163" s="422"/>
      <c r="Z163" s="422"/>
      <c r="AA163" s="422"/>
      <c r="AB163" s="422"/>
      <c r="AC163" s="422"/>
      <c r="AD163" s="422"/>
      <c r="AE163" s="422"/>
      <c r="AF163" s="422"/>
      <c r="AG163" s="422"/>
      <c r="AH163" s="422"/>
      <c r="AI163" s="422"/>
      <c r="AJ163" s="422"/>
      <c r="AK163" s="422"/>
      <c r="AL163" s="422"/>
      <c r="AM163" s="422"/>
      <c r="AN163" s="422"/>
      <c r="AO163" s="422"/>
      <c r="AP163" s="422"/>
      <c r="AQ163" s="422"/>
      <c r="AR163" s="422"/>
      <c r="AS163" s="422"/>
      <c r="AT163" s="422"/>
      <c r="AU163" s="422"/>
      <c r="AV163" s="422"/>
      <c r="AW163" s="422"/>
      <c r="AX163" s="422"/>
      <c r="AY163" s="422"/>
      <c r="AZ163" s="422"/>
      <c r="BA163" s="422"/>
      <c r="BB163" s="422"/>
      <c r="BC163" s="422"/>
      <c r="BD163" s="422"/>
      <c r="BE163" s="422"/>
      <c r="BF163" s="422"/>
      <c r="BG163" s="422"/>
      <c r="BH163" s="422"/>
      <c r="BI163" s="422"/>
      <c r="BJ163" s="422"/>
      <c r="BK163" s="422"/>
      <c r="BL163" s="422"/>
      <c r="BM163" s="422"/>
      <c r="BN163" s="422"/>
      <c r="BO163" s="422"/>
      <c r="BP163" s="422"/>
      <c r="BQ163" s="422"/>
      <c r="BR163" s="422"/>
      <c r="BS163" s="422"/>
      <c r="BT163" s="422"/>
      <c r="BU163" s="422"/>
      <c r="BV163" s="422"/>
      <c r="BW163" s="422"/>
      <c r="BX163" s="422"/>
      <c r="BY163" s="422"/>
      <c r="BZ163" s="422"/>
      <c r="CA163" s="422"/>
      <c r="CB163" s="422"/>
      <c r="CC163" s="422"/>
      <c r="CD163" s="422"/>
      <c r="CE163" s="422"/>
      <c r="CF163" s="422"/>
      <c r="CG163" s="422"/>
      <c r="CH163" s="422"/>
      <c r="CI163" s="422"/>
      <c r="CJ163" s="422"/>
      <c r="CK163" s="422"/>
      <c r="CL163" s="422"/>
      <c r="CM163" s="422"/>
      <c r="CN163" s="422"/>
      <c r="CO163" s="422"/>
      <c r="CP163" s="422"/>
      <c r="CQ163" s="422"/>
      <c r="CR163" s="422"/>
      <c r="CS163" s="422"/>
      <c r="CT163" s="422"/>
      <c r="CU163" s="422"/>
      <c r="CV163" s="422"/>
      <c r="CW163" s="422"/>
      <c r="CX163" s="422"/>
      <c r="CY163" s="422"/>
      <c r="CZ163" s="422"/>
      <c r="DA163" s="422"/>
      <c r="DB163" s="422"/>
      <c r="DC163" s="422"/>
      <c r="DD163" s="422"/>
      <c r="DE163" s="422"/>
      <c r="DF163" s="422"/>
      <c r="DG163" s="422"/>
      <c r="DH163" s="422"/>
      <c r="DI163" s="422"/>
      <c r="DJ163" s="422"/>
      <c r="DK163" s="422"/>
      <c r="DL163" s="422"/>
      <c r="DM163" s="422"/>
      <c r="DN163" s="422"/>
      <c r="DO163" s="422"/>
      <c r="DP163" s="422"/>
      <c r="DQ163" s="422"/>
      <c r="DR163" s="422"/>
      <c r="DS163" s="422"/>
      <c r="DT163" s="422"/>
      <c r="DU163" s="422"/>
      <c r="DV163" s="422"/>
      <c r="DW163" s="422"/>
      <c r="DX163" s="422"/>
      <c r="DY163" s="422"/>
      <c r="DZ163" s="422"/>
      <c r="EA163" s="422"/>
      <c r="EB163" s="422"/>
      <c r="EC163" s="422"/>
      <c r="ED163" s="422"/>
      <c r="EE163" s="422"/>
      <c r="EF163" s="422"/>
      <c r="EG163" s="422"/>
      <c r="EH163" s="422"/>
      <c r="EI163" s="422"/>
      <c r="EJ163" s="422"/>
      <c r="EK163" s="422"/>
      <c r="EL163" s="422"/>
      <c r="EM163" s="422"/>
      <c r="EN163" s="422"/>
      <c r="EO163" s="422"/>
      <c r="EP163" s="422"/>
      <c r="EQ163" s="422"/>
      <c r="ER163" s="422"/>
      <c r="ES163" s="422"/>
      <c r="ET163" s="422"/>
      <c r="EU163" s="422"/>
      <c r="EV163" s="422"/>
      <c r="EW163" s="422"/>
      <c r="EX163" s="422"/>
      <c r="EY163" s="422"/>
      <c r="EZ163" s="422"/>
      <c r="FA163" s="422"/>
      <c r="FB163" s="422"/>
      <c r="FC163" s="422"/>
      <c r="FD163" s="422"/>
      <c r="FE163" s="422"/>
      <c r="FF163" s="422"/>
      <c r="FG163" s="422"/>
      <c r="FH163" s="422"/>
      <c r="FI163" s="422"/>
      <c r="FJ163" s="422"/>
      <c r="FK163" s="422"/>
      <c r="FL163" s="422"/>
      <c r="FM163" s="422"/>
      <c r="FN163" s="422"/>
      <c r="FO163" s="422"/>
      <c r="FP163" s="422"/>
      <c r="FQ163" s="422"/>
      <c r="FR163" s="422"/>
      <c r="FS163" s="422"/>
      <c r="FT163" s="422"/>
      <c r="FU163" s="422"/>
      <c r="FV163" s="422"/>
      <c r="FW163" s="422"/>
      <c r="FX163" s="422"/>
      <c r="FY163" s="422"/>
      <c r="FZ163" s="422"/>
      <c r="GA163" s="422"/>
      <c r="GB163" s="422"/>
      <c r="GC163" s="422"/>
      <c r="GD163" s="422"/>
      <c r="GE163" s="422"/>
      <c r="GF163" s="422"/>
      <c r="GG163" s="422"/>
      <c r="GH163" s="422"/>
      <c r="GI163" s="422"/>
      <c r="GJ163" s="422"/>
      <c r="GK163" s="422"/>
      <c r="GL163" s="422"/>
      <c r="GM163" s="422"/>
      <c r="GN163" s="422"/>
      <c r="GO163" s="422"/>
      <c r="GP163" s="422"/>
      <c r="GQ163" s="422"/>
      <c r="GR163" s="422"/>
      <c r="GS163" s="422"/>
      <c r="GT163" s="422"/>
      <c r="GU163" s="422"/>
      <c r="GV163" s="422"/>
      <c r="GW163" s="422"/>
      <c r="GX163" s="422"/>
      <c r="GY163" s="422"/>
      <c r="GZ163" s="422"/>
      <c r="HA163" s="422"/>
      <c r="HB163" s="422"/>
      <c r="HC163" s="422"/>
      <c r="HD163" s="422"/>
      <c r="HE163" s="422"/>
      <c r="HF163" s="422"/>
      <c r="HG163" s="422"/>
      <c r="HH163" s="422"/>
      <c r="HI163" s="422"/>
      <c r="HJ163" s="422"/>
      <c r="HK163" s="422"/>
      <c r="HL163" s="422"/>
      <c r="HM163" s="422"/>
      <c r="HN163" s="422"/>
      <c r="HO163" s="422"/>
      <c r="HP163" s="422"/>
      <c r="HQ163" s="422"/>
      <c r="HR163" s="422"/>
      <c r="HS163" s="422"/>
      <c r="HT163" s="422"/>
      <c r="HU163" s="422"/>
      <c r="HV163" s="422"/>
      <c r="HW163" s="422"/>
      <c r="HX163" s="422"/>
      <c r="HY163" s="422"/>
      <c r="HZ163" s="422"/>
      <c r="IA163" s="422"/>
      <c r="IB163" s="422"/>
      <c r="IC163" s="422"/>
      <c r="ID163" s="422"/>
      <c r="IE163" s="422"/>
      <c r="IF163" s="422"/>
      <c r="IG163" s="422"/>
      <c r="IH163" s="422"/>
      <c r="II163" s="422"/>
      <c r="IJ163" s="422"/>
      <c r="IK163" s="422"/>
      <c r="IL163" s="422"/>
      <c r="IM163" s="422"/>
      <c r="IN163" s="422"/>
      <c r="IO163" s="422"/>
      <c r="IP163" s="422"/>
      <c r="IQ163" s="422"/>
      <c r="IR163" s="422"/>
      <c r="IS163" s="422"/>
      <c r="IT163" s="462"/>
      <c r="IU163" s="423"/>
    </row>
    <row r="164" spans="1:255" ht="33.75" x14ac:dyDescent="0.25">
      <c r="A164" s="167" t="s">
        <v>442</v>
      </c>
      <c r="B164" s="71" t="str">
        <f>'Org ab 10 TEW'!C166</f>
        <v>Liegenschafts-management (technisch)</v>
      </c>
      <c r="C164" s="71" t="str">
        <f>'Org ab 10 TEW'!D166</f>
        <v>Hausmeisterdienste Gebäude</v>
      </c>
      <c r="D164" s="71" t="str">
        <f>'Org ab 10 TEW'!E166</f>
        <v>1,00 VZÄ je 10.000 m² Gebäudefläche</v>
      </c>
      <c r="E164" s="395">
        <f t="shared" si="20"/>
        <v>0</v>
      </c>
      <c r="F164" s="422"/>
      <c r="G164" s="422"/>
      <c r="H164" s="422"/>
      <c r="I164" s="422"/>
      <c r="J164" s="422"/>
      <c r="K164" s="422"/>
      <c r="L164" s="422"/>
      <c r="M164" s="422"/>
      <c r="N164" s="422"/>
      <c r="O164" s="422"/>
      <c r="P164" s="422"/>
      <c r="Q164" s="422"/>
      <c r="R164" s="422"/>
      <c r="S164" s="422"/>
      <c r="T164" s="422"/>
      <c r="U164" s="422"/>
      <c r="V164" s="422"/>
      <c r="W164" s="422"/>
      <c r="X164" s="422"/>
      <c r="Y164" s="422"/>
      <c r="Z164" s="422"/>
      <c r="AA164" s="422"/>
      <c r="AB164" s="422"/>
      <c r="AC164" s="422"/>
      <c r="AD164" s="422"/>
      <c r="AE164" s="422"/>
      <c r="AF164" s="422"/>
      <c r="AG164" s="422"/>
      <c r="AH164" s="422"/>
      <c r="AI164" s="422"/>
      <c r="AJ164" s="422"/>
      <c r="AK164" s="422"/>
      <c r="AL164" s="422"/>
      <c r="AM164" s="422"/>
      <c r="AN164" s="422"/>
      <c r="AO164" s="422"/>
      <c r="AP164" s="422"/>
      <c r="AQ164" s="422"/>
      <c r="AR164" s="422"/>
      <c r="AS164" s="422"/>
      <c r="AT164" s="422"/>
      <c r="AU164" s="422"/>
      <c r="AV164" s="422"/>
      <c r="AW164" s="422"/>
      <c r="AX164" s="422"/>
      <c r="AY164" s="422"/>
      <c r="AZ164" s="422"/>
      <c r="BA164" s="422"/>
      <c r="BB164" s="422"/>
      <c r="BC164" s="422"/>
      <c r="BD164" s="422"/>
      <c r="BE164" s="422"/>
      <c r="BF164" s="422"/>
      <c r="BG164" s="422"/>
      <c r="BH164" s="422"/>
      <c r="BI164" s="422"/>
      <c r="BJ164" s="422"/>
      <c r="BK164" s="422"/>
      <c r="BL164" s="422"/>
      <c r="BM164" s="422"/>
      <c r="BN164" s="422"/>
      <c r="BO164" s="422"/>
      <c r="BP164" s="422"/>
      <c r="BQ164" s="422"/>
      <c r="BR164" s="422"/>
      <c r="BS164" s="422"/>
      <c r="BT164" s="422"/>
      <c r="BU164" s="422"/>
      <c r="BV164" s="422"/>
      <c r="BW164" s="422"/>
      <c r="BX164" s="422"/>
      <c r="BY164" s="422"/>
      <c r="BZ164" s="422"/>
      <c r="CA164" s="422"/>
      <c r="CB164" s="422"/>
      <c r="CC164" s="422"/>
      <c r="CD164" s="422"/>
      <c r="CE164" s="422"/>
      <c r="CF164" s="422"/>
      <c r="CG164" s="422"/>
      <c r="CH164" s="422"/>
      <c r="CI164" s="422"/>
      <c r="CJ164" s="422"/>
      <c r="CK164" s="422"/>
      <c r="CL164" s="422"/>
      <c r="CM164" s="422"/>
      <c r="CN164" s="422"/>
      <c r="CO164" s="422"/>
      <c r="CP164" s="422"/>
      <c r="CQ164" s="422"/>
      <c r="CR164" s="422"/>
      <c r="CS164" s="422"/>
      <c r="CT164" s="422"/>
      <c r="CU164" s="422"/>
      <c r="CV164" s="422"/>
      <c r="CW164" s="422"/>
      <c r="CX164" s="422"/>
      <c r="CY164" s="422"/>
      <c r="CZ164" s="422"/>
      <c r="DA164" s="422"/>
      <c r="DB164" s="422"/>
      <c r="DC164" s="422"/>
      <c r="DD164" s="422"/>
      <c r="DE164" s="422"/>
      <c r="DF164" s="422"/>
      <c r="DG164" s="422"/>
      <c r="DH164" s="422"/>
      <c r="DI164" s="422"/>
      <c r="DJ164" s="422"/>
      <c r="DK164" s="422"/>
      <c r="DL164" s="422"/>
      <c r="DM164" s="422"/>
      <c r="DN164" s="422"/>
      <c r="DO164" s="422"/>
      <c r="DP164" s="422"/>
      <c r="DQ164" s="422"/>
      <c r="DR164" s="422"/>
      <c r="DS164" s="422"/>
      <c r="DT164" s="422"/>
      <c r="DU164" s="422"/>
      <c r="DV164" s="422"/>
      <c r="DW164" s="422"/>
      <c r="DX164" s="422"/>
      <c r="DY164" s="422"/>
      <c r="DZ164" s="422"/>
      <c r="EA164" s="422"/>
      <c r="EB164" s="422"/>
      <c r="EC164" s="422"/>
      <c r="ED164" s="422"/>
      <c r="EE164" s="422"/>
      <c r="EF164" s="422"/>
      <c r="EG164" s="422"/>
      <c r="EH164" s="422"/>
      <c r="EI164" s="422"/>
      <c r="EJ164" s="422"/>
      <c r="EK164" s="422"/>
      <c r="EL164" s="422"/>
      <c r="EM164" s="422"/>
      <c r="EN164" s="422"/>
      <c r="EO164" s="422"/>
      <c r="EP164" s="422"/>
      <c r="EQ164" s="422"/>
      <c r="ER164" s="422"/>
      <c r="ES164" s="422"/>
      <c r="ET164" s="422"/>
      <c r="EU164" s="422"/>
      <c r="EV164" s="422"/>
      <c r="EW164" s="422"/>
      <c r="EX164" s="422"/>
      <c r="EY164" s="422"/>
      <c r="EZ164" s="422"/>
      <c r="FA164" s="422"/>
      <c r="FB164" s="422"/>
      <c r="FC164" s="422"/>
      <c r="FD164" s="422"/>
      <c r="FE164" s="422"/>
      <c r="FF164" s="422"/>
      <c r="FG164" s="422"/>
      <c r="FH164" s="422"/>
      <c r="FI164" s="422"/>
      <c r="FJ164" s="422"/>
      <c r="FK164" s="422"/>
      <c r="FL164" s="422"/>
      <c r="FM164" s="422"/>
      <c r="FN164" s="422"/>
      <c r="FO164" s="422"/>
      <c r="FP164" s="422"/>
      <c r="FQ164" s="422"/>
      <c r="FR164" s="422"/>
      <c r="FS164" s="422"/>
      <c r="FT164" s="422"/>
      <c r="FU164" s="422"/>
      <c r="FV164" s="422"/>
      <c r="FW164" s="422"/>
      <c r="FX164" s="422"/>
      <c r="FY164" s="422"/>
      <c r="FZ164" s="422"/>
      <c r="GA164" s="422"/>
      <c r="GB164" s="422"/>
      <c r="GC164" s="422"/>
      <c r="GD164" s="422"/>
      <c r="GE164" s="422"/>
      <c r="GF164" s="422"/>
      <c r="GG164" s="422"/>
      <c r="GH164" s="422"/>
      <c r="GI164" s="422"/>
      <c r="GJ164" s="422"/>
      <c r="GK164" s="422"/>
      <c r="GL164" s="422"/>
      <c r="GM164" s="422"/>
      <c r="GN164" s="422"/>
      <c r="GO164" s="422"/>
      <c r="GP164" s="422"/>
      <c r="GQ164" s="422"/>
      <c r="GR164" s="422"/>
      <c r="GS164" s="422"/>
      <c r="GT164" s="422"/>
      <c r="GU164" s="422"/>
      <c r="GV164" s="422"/>
      <c r="GW164" s="422"/>
      <c r="GX164" s="422"/>
      <c r="GY164" s="422"/>
      <c r="GZ164" s="422"/>
      <c r="HA164" s="422"/>
      <c r="HB164" s="422"/>
      <c r="HC164" s="422"/>
      <c r="HD164" s="422"/>
      <c r="HE164" s="422"/>
      <c r="HF164" s="422"/>
      <c r="HG164" s="422"/>
      <c r="HH164" s="422"/>
      <c r="HI164" s="422"/>
      <c r="HJ164" s="422"/>
      <c r="HK164" s="422"/>
      <c r="HL164" s="422"/>
      <c r="HM164" s="422"/>
      <c r="HN164" s="422"/>
      <c r="HO164" s="422"/>
      <c r="HP164" s="422"/>
      <c r="HQ164" s="422"/>
      <c r="HR164" s="422"/>
      <c r="HS164" s="422"/>
      <c r="HT164" s="422"/>
      <c r="HU164" s="422"/>
      <c r="HV164" s="422"/>
      <c r="HW164" s="422"/>
      <c r="HX164" s="422"/>
      <c r="HY164" s="422"/>
      <c r="HZ164" s="422"/>
      <c r="IA164" s="422"/>
      <c r="IB164" s="422"/>
      <c r="IC164" s="422"/>
      <c r="ID164" s="422"/>
      <c r="IE164" s="422"/>
      <c r="IF164" s="422"/>
      <c r="IG164" s="422"/>
      <c r="IH164" s="422"/>
      <c r="II164" s="422"/>
      <c r="IJ164" s="422"/>
      <c r="IK164" s="422"/>
      <c r="IL164" s="422"/>
      <c r="IM164" s="422"/>
      <c r="IN164" s="422"/>
      <c r="IO164" s="422"/>
      <c r="IP164" s="422"/>
      <c r="IQ164" s="422"/>
      <c r="IR164" s="422"/>
      <c r="IS164" s="422"/>
      <c r="IT164" s="462"/>
      <c r="IU164" s="423"/>
    </row>
    <row r="165" spans="1:255" ht="33.75" x14ac:dyDescent="0.25">
      <c r="A165" s="167" t="s">
        <v>443</v>
      </c>
      <c r="B165" s="71" t="str">
        <f>'Org ab 10 TEW'!C167</f>
        <v>Liegenschafts-management (technisch)</v>
      </c>
      <c r="C165" s="71" t="str">
        <f>'Org ab 10 TEW'!D167</f>
        <v>Sicherheitsdienst</v>
      </c>
      <c r="D165" s="71" t="str">
        <f>'Org ab 10 TEW'!E167</f>
        <v>keine Bemessung</v>
      </c>
      <c r="E165" s="395">
        <f t="shared" si="20"/>
        <v>0</v>
      </c>
      <c r="F165" s="422"/>
      <c r="G165" s="422"/>
      <c r="H165" s="422"/>
      <c r="I165" s="422"/>
      <c r="J165" s="422"/>
      <c r="K165" s="422"/>
      <c r="L165" s="422"/>
      <c r="M165" s="422"/>
      <c r="N165" s="422"/>
      <c r="O165" s="422"/>
      <c r="P165" s="422"/>
      <c r="Q165" s="422"/>
      <c r="R165" s="422"/>
      <c r="S165" s="422"/>
      <c r="T165" s="422"/>
      <c r="U165" s="422"/>
      <c r="V165" s="422"/>
      <c r="W165" s="422"/>
      <c r="X165" s="422"/>
      <c r="Y165" s="422"/>
      <c r="Z165" s="422"/>
      <c r="AA165" s="422"/>
      <c r="AB165" s="422"/>
      <c r="AC165" s="422"/>
      <c r="AD165" s="422"/>
      <c r="AE165" s="422"/>
      <c r="AF165" s="422"/>
      <c r="AG165" s="422"/>
      <c r="AH165" s="422"/>
      <c r="AI165" s="422"/>
      <c r="AJ165" s="422"/>
      <c r="AK165" s="422"/>
      <c r="AL165" s="422"/>
      <c r="AM165" s="422"/>
      <c r="AN165" s="422"/>
      <c r="AO165" s="422"/>
      <c r="AP165" s="422"/>
      <c r="AQ165" s="422"/>
      <c r="AR165" s="422"/>
      <c r="AS165" s="422"/>
      <c r="AT165" s="422"/>
      <c r="AU165" s="422"/>
      <c r="AV165" s="422"/>
      <c r="AW165" s="422"/>
      <c r="AX165" s="422"/>
      <c r="AY165" s="422"/>
      <c r="AZ165" s="422"/>
      <c r="BA165" s="422"/>
      <c r="BB165" s="422"/>
      <c r="BC165" s="422"/>
      <c r="BD165" s="422"/>
      <c r="BE165" s="422"/>
      <c r="BF165" s="422"/>
      <c r="BG165" s="422"/>
      <c r="BH165" s="422"/>
      <c r="BI165" s="422"/>
      <c r="BJ165" s="422"/>
      <c r="BK165" s="422"/>
      <c r="BL165" s="422"/>
      <c r="BM165" s="422"/>
      <c r="BN165" s="422"/>
      <c r="BO165" s="422"/>
      <c r="BP165" s="422"/>
      <c r="BQ165" s="422"/>
      <c r="BR165" s="422"/>
      <c r="BS165" s="422"/>
      <c r="BT165" s="422"/>
      <c r="BU165" s="422"/>
      <c r="BV165" s="422"/>
      <c r="BW165" s="422"/>
      <c r="BX165" s="422"/>
      <c r="BY165" s="422"/>
      <c r="BZ165" s="422"/>
      <c r="CA165" s="422"/>
      <c r="CB165" s="422"/>
      <c r="CC165" s="422"/>
      <c r="CD165" s="422"/>
      <c r="CE165" s="422"/>
      <c r="CF165" s="422"/>
      <c r="CG165" s="422"/>
      <c r="CH165" s="422"/>
      <c r="CI165" s="422"/>
      <c r="CJ165" s="422"/>
      <c r="CK165" s="422"/>
      <c r="CL165" s="422"/>
      <c r="CM165" s="422"/>
      <c r="CN165" s="422"/>
      <c r="CO165" s="422"/>
      <c r="CP165" s="422"/>
      <c r="CQ165" s="422"/>
      <c r="CR165" s="422"/>
      <c r="CS165" s="422"/>
      <c r="CT165" s="422"/>
      <c r="CU165" s="422"/>
      <c r="CV165" s="422"/>
      <c r="CW165" s="422"/>
      <c r="CX165" s="422"/>
      <c r="CY165" s="422"/>
      <c r="CZ165" s="422"/>
      <c r="DA165" s="422"/>
      <c r="DB165" s="422"/>
      <c r="DC165" s="422"/>
      <c r="DD165" s="422"/>
      <c r="DE165" s="422"/>
      <c r="DF165" s="422"/>
      <c r="DG165" s="422"/>
      <c r="DH165" s="422"/>
      <c r="DI165" s="422"/>
      <c r="DJ165" s="422"/>
      <c r="DK165" s="422"/>
      <c r="DL165" s="422"/>
      <c r="DM165" s="422"/>
      <c r="DN165" s="422"/>
      <c r="DO165" s="422"/>
      <c r="DP165" s="422"/>
      <c r="DQ165" s="422"/>
      <c r="DR165" s="422"/>
      <c r="DS165" s="422"/>
      <c r="DT165" s="422"/>
      <c r="DU165" s="422"/>
      <c r="DV165" s="422"/>
      <c r="DW165" s="422"/>
      <c r="DX165" s="422"/>
      <c r="DY165" s="422"/>
      <c r="DZ165" s="422"/>
      <c r="EA165" s="422"/>
      <c r="EB165" s="422"/>
      <c r="EC165" s="422"/>
      <c r="ED165" s="422"/>
      <c r="EE165" s="422"/>
      <c r="EF165" s="422"/>
      <c r="EG165" s="422"/>
      <c r="EH165" s="422"/>
      <c r="EI165" s="422"/>
      <c r="EJ165" s="422"/>
      <c r="EK165" s="422"/>
      <c r="EL165" s="422"/>
      <c r="EM165" s="422"/>
      <c r="EN165" s="422"/>
      <c r="EO165" s="422"/>
      <c r="EP165" s="422"/>
      <c r="EQ165" s="422"/>
      <c r="ER165" s="422"/>
      <c r="ES165" s="422"/>
      <c r="ET165" s="422"/>
      <c r="EU165" s="422"/>
      <c r="EV165" s="422"/>
      <c r="EW165" s="422"/>
      <c r="EX165" s="422"/>
      <c r="EY165" s="422"/>
      <c r="EZ165" s="422"/>
      <c r="FA165" s="422"/>
      <c r="FB165" s="422"/>
      <c r="FC165" s="422"/>
      <c r="FD165" s="422"/>
      <c r="FE165" s="422"/>
      <c r="FF165" s="422"/>
      <c r="FG165" s="422"/>
      <c r="FH165" s="422"/>
      <c r="FI165" s="422"/>
      <c r="FJ165" s="422"/>
      <c r="FK165" s="422"/>
      <c r="FL165" s="422"/>
      <c r="FM165" s="422"/>
      <c r="FN165" s="422"/>
      <c r="FO165" s="422"/>
      <c r="FP165" s="422"/>
      <c r="FQ165" s="422"/>
      <c r="FR165" s="422"/>
      <c r="FS165" s="422"/>
      <c r="FT165" s="422"/>
      <c r="FU165" s="422"/>
      <c r="FV165" s="422"/>
      <c r="FW165" s="422"/>
      <c r="FX165" s="422"/>
      <c r="FY165" s="422"/>
      <c r="FZ165" s="422"/>
      <c r="GA165" s="422"/>
      <c r="GB165" s="422"/>
      <c r="GC165" s="422"/>
      <c r="GD165" s="422"/>
      <c r="GE165" s="422"/>
      <c r="GF165" s="422"/>
      <c r="GG165" s="422"/>
      <c r="GH165" s="422"/>
      <c r="GI165" s="422"/>
      <c r="GJ165" s="422"/>
      <c r="GK165" s="422"/>
      <c r="GL165" s="422"/>
      <c r="GM165" s="422"/>
      <c r="GN165" s="422"/>
      <c r="GO165" s="422"/>
      <c r="GP165" s="422"/>
      <c r="GQ165" s="422"/>
      <c r="GR165" s="422"/>
      <c r="GS165" s="422"/>
      <c r="GT165" s="422"/>
      <c r="GU165" s="422"/>
      <c r="GV165" s="422"/>
      <c r="GW165" s="422"/>
      <c r="GX165" s="422"/>
      <c r="GY165" s="422"/>
      <c r="GZ165" s="422"/>
      <c r="HA165" s="422"/>
      <c r="HB165" s="422"/>
      <c r="HC165" s="422"/>
      <c r="HD165" s="422"/>
      <c r="HE165" s="422"/>
      <c r="HF165" s="422"/>
      <c r="HG165" s="422"/>
      <c r="HH165" s="422"/>
      <c r="HI165" s="422"/>
      <c r="HJ165" s="422"/>
      <c r="HK165" s="422"/>
      <c r="HL165" s="422"/>
      <c r="HM165" s="422"/>
      <c r="HN165" s="422"/>
      <c r="HO165" s="422"/>
      <c r="HP165" s="422"/>
      <c r="HQ165" s="422"/>
      <c r="HR165" s="422"/>
      <c r="HS165" s="422"/>
      <c r="HT165" s="422"/>
      <c r="HU165" s="422"/>
      <c r="HV165" s="422"/>
      <c r="HW165" s="422"/>
      <c r="HX165" s="422"/>
      <c r="HY165" s="422"/>
      <c r="HZ165" s="422"/>
      <c r="IA165" s="422"/>
      <c r="IB165" s="422"/>
      <c r="IC165" s="422"/>
      <c r="ID165" s="422"/>
      <c r="IE165" s="422"/>
      <c r="IF165" s="422"/>
      <c r="IG165" s="422"/>
      <c r="IH165" s="422"/>
      <c r="II165" s="422"/>
      <c r="IJ165" s="422"/>
      <c r="IK165" s="422"/>
      <c r="IL165" s="422"/>
      <c r="IM165" s="422"/>
      <c r="IN165" s="422"/>
      <c r="IO165" s="422"/>
      <c r="IP165" s="422"/>
      <c r="IQ165" s="422"/>
      <c r="IR165" s="422"/>
      <c r="IS165" s="422"/>
      <c r="IT165" s="462"/>
      <c r="IU165" s="423"/>
    </row>
    <row r="166" spans="1:255" ht="33.75" x14ac:dyDescent="0.25">
      <c r="A166" s="167" t="s">
        <v>444</v>
      </c>
      <c r="B166" s="71" t="str">
        <f>'Org ab 10 TEW'!C168</f>
        <v>Liegenschafts-management (technisch)</v>
      </c>
      <c r="C166" s="71" t="str">
        <f>'Org ab 10 TEW'!D168</f>
        <v>Gebäudereinigung</v>
      </c>
      <c r="D166" s="71" t="str">
        <f>'Org ab 10 TEW'!E168</f>
        <v>keine Bemessung</v>
      </c>
      <c r="E166" s="395">
        <f t="shared" si="20"/>
        <v>0</v>
      </c>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3"/>
      <c r="AB166" s="423"/>
      <c r="AC166" s="423"/>
      <c r="AD166" s="423"/>
      <c r="AE166" s="423"/>
      <c r="AF166" s="423"/>
      <c r="AG166" s="423"/>
      <c r="AH166" s="423"/>
      <c r="AI166" s="423"/>
      <c r="AJ166" s="423"/>
      <c r="AK166" s="423"/>
      <c r="AL166" s="423"/>
      <c r="AM166" s="423"/>
      <c r="AN166" s="423"/>
      <c r="AO166" s="423"/>
      <c r="AP166" s="423"/>
      <c r="AQ166" s="423"/>
      <c r="AR166" s="423"/>
      <c r="AS166" s="423"/>
      <c r="AT166" s="423"/>
      <c r="AU166" s="423"/>
      <c r="AV166" s="423"/>
      <c r="AW166" s="423"/>
      <c r="AX166" s="423"/>
      <c r="AY166" s="423"/>
      <c r="AZ166" s="423"/>
      <c r="BA166" s="423"/>
      <c r="BB166" s="423"/>
      <c r="BC166" s="423"/>
      <c r="BD166" s="423"/>
      <c r="BE166" s="423"/>
      <c r="BF166" s="423"/>
      <c r="BG166" s="423"/>
      <c r="BH166" s="423"/>
      <c r="BI166" s="423"/>
      <c r="BJ166" s="423"/>
      <c r="BK166" s="423"/>
      <c r="BL166" s="423"/>
      <c r="BM166" s="423"/>
      <c r="BN166" s="423"/>
      <c r="BO166" s="423"/>
      <c r="BP166" s="423"/>
      <c r="BQ166" s="423"/>
      <c r="BR166" s="423"/>
      <c r="BS166" s="423"/>
      <c r="BT166" s="423"/>
      <c r="BU166" s="423"/>
      <c r="BV166" s="423"/>
      <c r="BW166" s="423"/>
      <c r="BX166" s="423"/>
      <c r="BY166" s="423"/>
      <c r="BZ166" s="423"/>
      <c r="CA166" s="423"/>
      <c r="CB166" s="423"/>
      <c r="CC166" s="423"/>
      <c r="CD166" s="423"/>
      <c r="CE166" s="423"/>
      <c r="CF166" s="423"/>
      <c r="CG166" s="423"/>
      <c r="CH166" s="423"/>
      <c r="CI166" s="423"/>
      <c r="CJ166" s="423"/>
      <c r="CK166" s="423"/>
      <c r="CL166" s="423"/>
      <c r="CM166" s="423"/>
      <c r="CN166" s="423"/>
      <c r="CO166" s="423"/>
      <c r="CP166" s="423"/>
      <c r="CQ166" s="423"/>
      <c r="CR166" s="423"/>
      <c r="CS166" s="423"/>
      <c r="CT166" s="423"/>
      <c r="CU166" s="423"/>
      <c r="CV166" s="423"/>
      <c r="CW166" s="423"/>
      <c r="CX166" s="423"/>
      <c r="CY166" s="423"/>
      <c r="CZ166" s="423"/>
      <c r="DA166" s="423"/>
      <c r="DB166" s="423"/>
      <c r="DC166" s="423"/>
      <c r="DD166" s="423"/>
      <c r="DE166" s="423"/>
      <c r="DF166" s="423"/>
      <c r="DG166" s="423"/>
      <c r="DH166" s="423"/>
      <c r="DI166" s="423"/>
      <c r="DJ166" s="423"/>
      <c r="DK166" s="423"/>
      <c r="DL166" s="423"/>
      <c r="DM166" s="423"/>
      <c r="DN166" s="423"/>
      <c r="DO166" s="423"/>
      <c r="DP166" s="423"/>
      <c r="DQ166" s="423"/>
      <c r="DR166" s="423"/>
      <c r="DS166" s="423"/>
      <c r="DT166" s="423"/>
      <c r="DU166" s="423"/>
      <c r="DV166" s="423"/>
      <c r="DW166" s="423"/>
      <c r="DX166" s="423"/>
      <c r="DY166" s="423"/>
      <c r="DZ166" s="423"/>
      <c r="EA166" s="423"/>
      <c r="EB166" s="423"/>
      <c r="EC166" s="423"/>
      <c r="ED166" s="423"/>
      <c r="EE166" s="423"/>
      <c r="EF166" s="423"/>
      <c r="EG166" s="423"/>
      <c r="EH166" s="423"/>
      <c r="EI166" s="423"/>
      <c r="EJ166" s="423"/>
      <c r="EK166" s="423"/>
      <c r="EL166" s="423"/>
      <c r="EM166" s="423"/>
      <c r="EN166" s="423"/>
      <c r="EO166" s="423"/>
      <c r="EP166" s="423"/>
      <c r="EQ166" s="423"/>
      <c r="ER166" s="423"/>
      <c r="ES166" s="423"/>
      <c r="ET166" s="423"/>
      <c r="EU166" s="423"/>
      <c r="EV166" s="423"/>
      <c r="EW166" s="423"/>
      <c r="EX166" s="423"/>
      <c r="EY166" s="423"/>
      <c r="EZ166" s="423"/>
      <c r="FA166" s="423"/>
      <c r="FB166" s="423"/>
      <c r="FC166" s="423"/>
      <c r="FD166" s="423"/>
      <c r="FE166" s="423"/>
      <c r="FF166" s="423"/>
      <c r="FG166" s="423"/>
      <c r="FH166" s="423"/>
      <c r="FI166" s="423"/>
      <c r="FJ166" s="423"/>
      <c r="FK166" s="423"/>
      <c r="FL166" s="423"/>
      <c r="FM166" s="423"/>
      <c r="FN166" s="423"/>
      <c r="FO166" s="423"/>
      <c r="FP166" s="423"/>
      <c r="FQ166" s="423"/>
      <c r="FR166" s="423"/>
      <c r="FS166" s="423"/>
      <c r="FT166" s="423"/>
      <c r="FU166" s="423"/>
      <c r="FV166" s="423"/>
      <c r="FW166" s="423"/>
      <c r="FX166" s="423"/>
      <c r="FY166" s="423"/>
      <c r="FZ166" s="423"/>
      <c r="GA166" s="423"/>
      <c r="GB166" s="423"/>
      <c r="GC166" s="423"/>
      <c r="GD166" s="423"/>
      <c r="GE166" s="423"/>
      <c r="GF166" s="423"/>
      <c r="GG166" s="423"/>
      <c r="GH166" s="423"/>
      <c r="GI166" s="423"/>
      <c r="GJ166" s="423"/>
      <c r="GK166" s="423"/>
      <c r="GL166" s="423"/>
      <c r="GM166" s="423"/>
      <c r="GN166" s="423"/>
      <c r="GO166" s="423"/>
      <c r="GP166" s="423"/>
      <c r="GQ166" s="423"/>
      <c r="GR166" s="423"/>
      <c r="GS166" s="423"/>
      <c r="GT166" s="423"/>
      <c r="GU166" s="423"/>
      <c r="GV166" s="423"/>
      <c r="GW166" s="423"/>
      <c r="GX166" s="423"/>
      <c r="GY166" s="423"/>
      <c r="GZ166" s="423"/>
      <c r="HA166" s="423"/>
      <c r="HB166" s="423"/>
      <c r="HC166" s="423"/>
      <c r="HD166" s="423"/>
      <c r="HE166" s="423"/>
      <c r="HF166" s="423"/>
      <c r="HG166" s="423"/>
      <c r="HH166" s="423"/>
      <c r="HI166" s="423"/>
      <c r="HJ166" s="423"/>
      <c r="HK166" s="423"/>
      <c r="HL166" s="423"/>
      <c r="HM166" s="423"/>
      <c r="HN166" s="423"/>
      <c r="HO166" s="423"/>
      <c r="HP166" s="423"/>
      <c r="HQ166" s="423"/>
      <c r="HR166" s="423"/>
      <c r="HS166" s="423"/>
      <c r="HT166" s="423"/>
      <c r="HU166" s="423"/>
      <c r="HV166" s="423"/>
      <c r="HW166" s="423"/>
      <c r="HX166" s="423"/>
      <c r="HY166" s="423"/>
      <c r="HZ166" s="423"/>
      <c r="IA166" s="423"/>
      <c r="IB166" s="423"/>
      <c r="IC166" s="423"/>
      <c r="ID166" s="423"/>
      <c r="IE166" s="423"/>
      <c r="IF166" s="423"/>
      <c r="IG166" s="423"/>
      <c r="IH166" s="423"/>
      <c r="II166" s="423"/>
      <c r="IJ166" s="423"/>
      <c r="IK166" s="423"/>
      <c r="IL166" s="423"/>
      <c r="IM166" s="423"/>
      <c r="IN166" s="423"/>
      <c r="IO166" s="423"/>
      <c r="IP166" s="423"/>
      <c r="IQ166" s="423"/>
      <c r="IR166" s="423"/>
      <c r="IS166" s="423"/>
      <c r="IT166" s="463"/>
      <c r="IU166" s="423"/>
    </row>
    <row r="167" spans="1:255" ht="3" customHeight="1" x14ac:dyDescent="0.25">
      <c r="A167" s="93"/>
      <c r="B167" s="93"/>
      <c r="C167" s="93"/>
      <c r="D167" s="93"/>
      <c r="E167" s="406"/>
      <c r="F167" s="407"/>
      <c r="G167" s="407"/>
      <c r="H167" s="407"/>
      <c r="I167" s="407"/>
      <c r="J167" s="407"/>
      <c r="K167" s="407"/>
      <c r="L167" s="407"/>
      <c r="M167" s="407"/>
      <c r="N167" s="407"/>
      <c r="O167" s="407"/>
      <c r="P167" s="407"/>
      <c r="Q167" s="407"/>
      <c r="R167" s="407"/>
      <c r="S167" s="407"/>
      <c r="T167" s="407"/>
      <c r="U167" s="407"/>
      <c r="V167" s="407"/>
      <c r="W167" s="407"/>
      <c r="X167" s="407"/>
      <c r="Y167" s="407"/>
      <c r="Z167" s="407"/>
      <c r="AA167" s="407"/>
      <c r="AB167" s="407"/>
      <c r="AC167" s="407"/>
      <c r="AD167" s="407"/>
      <c r="AE167" s="407"/>
      <c r="AF167" s="407"/>
      <c r="AG167" s="407"/>
      <c r="AH167" s="407"/>
      <c r="AI167" s="407"/>
      <c r="AJ167" s="407"/>
      <c r="AK167" s="407"/>
      <c r="AL167" s="407"/>
      <c r="AM167" s="407"/>
      <c r="AN167" s="407"/>
      <c r="AO167" s="407"/>
      <c r="AP167" s="407"/>
      <c r="AQ167" s="407"/>
      <c r="AR167" s="407"/>
      <c r="AS167" s="407"/>
      <c r="AT167" s="407"/>
      <c r="AU167" s="407"/>
      <c r="AV167" s="407"/>
      <c r="AW167" s="407"/>
      <c r="AX167" s="407"/>
      <c r="AY167" s="407"/>
      <c r="AZ167" s="407"/>
      <c r="BA167" s="407"/>
      <c r="BB167" s="407"/>
      <c r="BC167" s="407"/>
      <c r="BD167" s="407"/>
      <c r="BE167" s="407"/>
      <c r="BF167" s="407"/>
      <c r="BG167" s="407"/>
      <c r="BH167" s="407"/>
      <c r="BI167" s="407"/>
      <c r="BJ167" s="407"/>
      <c r="BK167" s="407"/>
      <c r="BL167" s="407"/>
      <c r="BM167" s="407"/>
      <c r="BN167" s="407"/>
      <c r="BO167" s="407"/>
      <c r="BP167" s="407"/>
      <c r="BQ167" s="407"/>
      <c r="BR167" s="407"/>
      <c r="BS167" s="407"/>
      <c r="BT167" s="407"/>
      <c r="BU167" s="407"/>
      <c r="BV167" s="407"/>
      <c r="BW167" s="407"/>
      <c r="BX167" s="407"/>
      <c r="BY167" s="407"/>
      <c r="BZ167" s="407"/>
      <c r="CA167" s="407"/>
      <c r="CB167" s="407"/>
      <c r="CC167" s="407"/>
      <c r="CD167" s="407"/>
      <c r="CE167" s="407"/>
      <c r="CF167" s="407"/>
      <c r="CG167" s="407"/>
      <c r="CH167" s="407"/>
      <c r="CI167" s="407"/>
      <c r="CJ167" s="407"/>
      <c r="CK167" s="407"/>
      <c r="CL167" s="407"/>
      <c r="CM167" s="407"/>
      <c r="CN167" s="407"/>
      <c r="CO167" s="407"/>
      <c r="CP167" s="407"/>
      <c r="CQ167" s="407"/>
      <c r="CR167" s="407"/>
      <c r="CS167" s="407"/>
      <c r="CT167" s="407"/>
      <c r="CU167" s="407"/>
      <c r="CV167" s="407"/>
      <c r="CW167" s="407"/>
      <c r="CX167" s="407"/>
      <c r="CY167" s="407"/>
      <c r="CZ167" s="407"/>
      <c r="DA167" s="407"/>
      <c r="DB167" s="407"/>
      <c r="DC167" s="407"/>
      <c r="DD167" s="407"/>
      <c r="DE167" s="407"/>
      <c r="DF167" s="407"/>
      <c r="DG167" s="407"/>
      <c r="DH167" s="407"/>
      <c r="DI167" s="407"/>
      <c r="DJ167" s="407"/>
      <c r="DK167" s="407"/>
      <c r="DL167" s="407"/>
      <c r="DM167" s="407"/>
      <c r="DN167" s="407"/>
      <c r="DO167" s="407"/>
      <c r="DP167" s="407"/>
      <c r="DQ167" s="407"/>
      <c r="DR167" s="407"/>
      <c r="DS167" s="407"/>
      <c r="DT167" s="407"/>
      <c r="DU167" s="407"/>
      <c r="DV167" s="407"/>
      <c r="DW167" s="407"/>
      <c r="DX167" s="407"/>
      <c r="DY167" s="407"/>
      <c r="DZ167" s="407"/>
      <c r="EA167" s="407"/>
      <c r="EB167" s="407"/>
      <c r="EC167" s="407"/>
      <c r="ED167" s="407"/>
      <c r="EE167" s="407"/>
      <c r="EF167" s="407"/>
      <c r="EG167" s="407"/>
      <c r="EH167" s="407"/>
      <c r="EI167" s="407"/>
      <c r="EJ167" s="407"/>
      <c r="EK167" s="407"/>
      <c r="EL167" s="407"/>
      <c r="EM167" s="407"/>
      <c r="EN167" s="407"/>
      <c r="EO167" s="407"/>
      <c r="EP167" s="407"/>
      <c r="EQ167" s="407"/>
      <c r="ER167" s="407"/>
      <c r="ES167" s="407"/>
      <c r="ET167" s="407"/>
      <c r="EU167" s="407"/>
      <c r="EV167" s="407"/>
      <c r="EW167" s="407"/>
      <c r="EX167" s="407"/>
      <c r="EY167" s="407"/>
      <c r="EZ167" s="407"/>
      <c r="FA167" s="407"/>
      <c r="FB167" s="407"/>
      <c r="FC167" s="407"/>
      <c r="FD167" s="407"/>
      <c r="FE167" s="407"/>
      <c r="FF167" s="407"/>
      <c r="FG167" s="407"/>
      <c r="FH167" s="407"/>
      <c r="FI167" s="407"/>
      <c r="FJ167" s="407"/>
      <c r="FK167" s="407"/>
      <c r="FL167" s="407"/>
      <c r="FM167" s="407"/>
      <c r="FN167" s="407"/>
      <c r="FO167" s="407"/>
      <c r="FP167" s="407"/>
      <c r="FQ167" s="407"/>
      <c r="FR167" s="407"/>
      <c r="FS167" s="407"/>
      <c r="FT167" s="407"/>
      <c r="FU167" s="407"/>
      <c r="FV167" s="407"/>
      <c r="FW167" s="407"/>
      <c r="FX167" s="407"/>
      <c r="FY167" s="407"/>
      <c r="FZ167" s="407"/>
      <c r="GA167" s="407"/>
      <c r="GB167" s="407"/>
      <c r="GC167" s="407"/>
      <c r="GD167" s="407"/>
      <c r="GE167" s="407"/>
      <c r="GF167" s="407"/>
      <c r="GG167" s="407"/>
      <c r="GH167" s="407"/>
      <c r="GI167" s="407"/>
      <c r="GJ167" s="407"/>
      <c r="GK167" s="407"/>
      <c r="GL167" s="407"/>
      <c r="GM167" s="407"/>
      <c r="GN167" s="407"/>
      <c r="GO167" s="407"/>
      <c r="GP167" s="407"/>
      <c r="GQ167" s="407"/>
      <c r="GR167" s="407"/>
      <c r="GS167" s="407"/>
      <c r="GT167" s="407"/>
      <c r="GU167" s="407"/>
      <c r="GV167" s="407"/>
      <c r="GW167" s="407"/>
      <c r="GX167" s="407"/>
      <c r="GY167" s="407"/>
      <c r="GZ167" s="407"/>
      <c r="HA167" s="407"/>
      <c r="HB167" s="407"/>
      <c r="HC167" s="407"/>
      <c r="HD167" s="407"/>
      <c r="HE167" s="407"/>
      <c r="HF167" s="407"/>
      <c r="HG167" s="407"/>
      <c r="HH167" s="407"/>
      <c r="HI167" s="407"/>
      <c r="HJ167" s="407"/>
      <c r="HK167" s="407"/>
      <c r="HL167" s="407"/>
      <c r="HM167" s="407"/>
      <c r="HN167" s="407"/>
      <c r="HO167" s="407"/>
      <c r="HP167" s="407"/>
      <c r="HQ167" s="407"/>
      <c r="HR167" s="407"/>
      <c r="HS167" s="407"/>
      <c r="HT167" s="407"/>
      <c r="HU167" s="407"/>
      <c r="HV167" s="407"/>
      <c r="HW167" s="407"/>
      <c r="HX167" s="407"/>
      <c r="HY167" s="407"/>
      <c r="HZ167" s="407"/>
      <c r="IA167" s="407"/>
      <c r="IB167" s="407"/>
      <c r="IC167" s="407"/>
      <c r="ID167" s="407"/>
      <c r="IE167" s="407"/>
      <c r="IF167" s="407"/>
      <c r="IG167" s="407"/>
      <c r="IH167" s="407"/>
      <c r="II167" s="407"/>
      <c r="IJ167" s="407"/>
      <c r="IK167" s="407"/>
      <c r="IL167" s="407"/>
      <c r="IM167" s="407"/>
      <c r="IN167" s="407"/>
      <c r="IO167" s="407"/>
      <c r="IP167" s="407"/>
      <c r="IQ167" s="407"/>
      <c r="IR167" s="407"/>
      <c r="IS167" s="407"/>
      <c r="IT167" s="407"/>
      <c r="IU167" s="466"/>
    </row>
    <row r="168" spans="1:255" ht="45" x14ac:dyDescent="0.25">
      <c r="A168" s="195"/>
      <c r="B168" s="71" t="str">
        <f>'Org ab 10 TEW'!C170</f>
        <v>zusätzliche Aufgaben außerhalb der o. g. Aufgabengruppen</v>
      </c>
      <c r="C168" s="71" t="str">
        <f>'Org ab 10 TEW'!D170</f>
        <v>Bezeichnung der Aufgabe</v>
      </c>
      <c r="D168" s="198"/>
      <c r="E168" s="395">
        <f t="shared" si="20"/>
        <v>0</v>
      </c>
      <c r="F168" s="422"/>
      <c r="G168" s="422"/>
      <c r="H168" s="422"/>
      <c r="I168" s="422"/>
      <c r="J168" s="422"/>
      <c r="K168" s="422"/>
      <c r="L168" s="422"/>
      <c r="M168" s="422"/>
      <c r="N168" s="422"/>
      <c r="O168" s="422"/>
      <c r="P168" s="422"/>
      <c r="Q168" s="422"/>
      <c r="R168" s="422"/>
      <c r="S168" s="422"/>
      <c r="T168" s="422"/>
      <c r="U168" s="422"/>
      <c r="V168" s="422"/>
      <c r="W168" s="422"/>
      <c r="X168" s="422"/>
      <c r="Y168" s="422"/>
      <c r="Z168" s="422"/>
      <c r="AA168" s="422"/>
      <c r="AB168" s="422"/>
      <c r="AC168" s="422"/>
      <c r="AD168" s="422"/>
      <c r="AE168" s="422"/>
      <c r="AF168" s="422"/>
      <c r="AG168" s="422"/>
      <c r="AH168" s="422"/>
      <c r="AI168" s="422"/>
      <c r="AJ168" s="422"/>
      <c r="AK168" s="422"/>
      <c r="AL168" s="422"/>
      <c r="AM168" s="422"/>
      <c r="AN168" s="422"/>
      <c r="AO168" s="422"/>
      <c r="AP168" s="422"/>
      <c r="AQ168" s="422"/>
      <c r="AR168" s="422"/>
      <c r="AS168" s="422"/>
      <c r="AT168" s="422"/>
      <c r="AU168" s="422"/>
      <c r="AV168" s="422"/>
      <c r="AW168" s="422"/>
      <c r="AX168" s="422"/>
      <c r="AY168" s="422"/>
      <c r="AZ168" s="422"/>
      <c r="BA168" s="422"/>
      <c r="BB168" s="422"/>
      <c r="BC168" s="422"/>
      <c r="BD168" s="422"/>
      <c r="BE168" s="422"/>
      <c r="BF168" s="422"/>
      <c r="BG168" s="422"/>
      <c r="BH168" s="422"/>
      <c r="BI168" s="422"/>
      <c r="BJ168" s="422"/>
      <c r="BK168" s="422"/>
      <c r="BL168" s="422"/>
      <c r="BM168" s="422"/>
      <c r="BN168" s="422"/>
      <c r="BO168" s="422"/>
      <c r="BP168" s="422"/>
      <c r="BQ168" s="422"/>
      <c r="BR168" s="422"/>
      <c r="BS168" s="422"/>
      <c r="BT168" s="422"/>
      <c r="BU168" s="422"/>
      <c r="BV168" s="422"/>
      <c r="BW168" s="422"/>
      <c r="BX168" s="422"/>
      <c r="BY168" s="422"/>
      <c r="BZ168" s="422"/>
      <c r="CA168" s="422"/>
      <c r="CB168" s="422"/>
      <c r="CC168" s="422"/>
      <c r="CD168" s="422"/>
      <c r="CE168" s="422"/>
      <c r="CF168" s="422"/>
      <c r="CG168" s="422"/>
      <c r="CH168" s="422"/>
      <c r="CI168" s="422"/>
      <c r="CJ168" s="422"/>
      <c r="CK168" s="422"/>
      <c r="CL168" s="422"/>
      <c r="CM168" s="422"/>
      <c r="CN168" s="422"/>
      <c r="CO168" s="422"/>
      <c r="CP168" s="422"/>
      <c r="CQ168" s="422"/>
      <c r="CR168" s="422"/>
      <c r="CS168" s="422"/>
      <c r="CT168" s="422"/>
      <c r="CU168" s="422"/>
      <c r="CV168" s="422"/>
      <c r="CW168" s="422"/>
      <c r="CX168" s="422"/>
      <c r="CY168" s="422"/>
      <c r="CZ168" s="422"/>
      <c r="DA168" s="422"/>
      <c r="DB168" s="422"/>
      <c r="DC168" s="422"/>
      <c r="DD168" s="422"/>
      <c r="DE168" s="422"/>
      <c r="DF168" s="422"/>
      <c r="DG168" s="422"/>
      <c r="DH168" s="422"/>
      <c r="DI168" s="422"/>
      <c r="DJ168" s="422"/>
      <c r="DK168" s="422"/>
      <c r="DL168" s="422"/>
      <c r="DM168" s="422"/>
      <c r="DN168" s="422"/>
      <c r="DO168" s="422"/>
      <c r="DP168" s="422"/>
      <c r="DQ168" s="422"/>
      <c r="DR168" s="422"/>
      <c r="DS168" s="422"/>
      <c r="DT168" s="422"/>
      <c r="DU168" s="422"/>
      <c r="DV168" s="422"/>
      <c r="DW168" s="422"/>
      <c r="DX168" s="422"/>
      <c r="DY168" s="422"/>
      <c r="DZ168" s="422"/>
      <c r="EA168" s="422"/>
      <c r="EB168" s="422"/>
      <c r="EC168" s="422"/>
      <c r="ED168" s="422"/>
      <c r="EE168" s="422"/>
      <c r="EF168" s="422"/>
      <c r="EG168" s="422"/>
      <c r="EH168" s="422"/>
      <c r="EI168" s="422"/>
      <c r="EJ168" s="422"/>
      <c r="EK168" s="422"/>
      <c r="EL168" s="422"/>
      <c r="EM168" s="422"/>
      <c r="EN168" s="422"/>
      <c r="EO168" s="422"/>
      <c r="EP168" s="422"/>
      <c r="EQ168" s="422"/>
      <c r="ER168" s="422"/>
      <c r="ES168" s="422"/>
      <c r="ET168" s="422"/>
      <c r="EU168" s="422"/>
      <c r="EV168" s="422"/>
      <c r="EW168" s="422"/>
      <c r="EX168" s="422"/>
      <c r="EY168" s="422"/>
      <c r="EZ168" s="422"/>
      <c r="FA168" s="422"/>
      <c r="FB168" s="422"/>
      <c r="FC168" s="422"/>
      <c r="FD168" s="422"/>
      <c r="FE168" s="422"/>
      <c r="FF168" s="422"/>
      <c r="FG168" s="422"/>
      <c r="FH168" s="422"/>
      <c r="FI168" s="422"/>
      <c r="FJ168" s="422"/>
      <c r="FK168" s="422"/>
      <c r="FL168" s="422"/>
      <c r="FM168" s="422"/>
      <c r="FN168" s="422"/>
      <c r="FO168" s="422"/>
      <c r="FP168" s="422"/>
      <c r="FQ168" s="422"/>
      <c r="FR168" s="422"/>
      <c r="FS168" s="422"/>
      <c r="FT168" s="422"/>
      <c r="FU168" s="422"/>
      <c r="FV168" s="422"/>
      <c r="FW168" s="422"/>
      <c r="FX168" s="422"/>
      <c r="FY168" s="422"/>
      <c r="FZ168" s="422"/>
      <c r="GA168" s="422"/>
      <c r="GB168" s="422"/>
      <c r="GC168" s="422"/>
      <c r="GD168" s="422"/>
      <c r="GE168" s="422"/>
      <c r="GF168" s="422"/>
      <c r="GG168" s="422"/>
      <c r="GH168" s="422"/>
      <c r="GI168" s="422"/>
      <c r="GJ168" s="422"/>
      <c r="GK168" s="422"/>
      <c r="GL168" s="422"/>
      <c r="GM168" s="422"/>
      <c r="GN168" s="422"/>
      <c r="GO168" s="422"/>
      <c r="GP168" s="422"/>
      <c r="GQ168" s="422"/>
      <c r="GR168" s="422"/>
      <c r="GS168" s="422"/>
      <c r="GT168" s="422"/>
      <c r="GU168" s="422"/>
      <c r="GV168" s="422"/>
      <c r="GW168" s="422"/>
      <c r="GX168" s="422"/>
      <c r="GY168" s="422"/>
      <c r="GZ168" s="422"/>
      <c r="HA168" s="422"/>
      <c r="HB168" s="422"/>
      <c r="HC168" s="422"/>
      <c r="HD168" s="422"/>
      <c r="HE168" s="422"/>
      <c r="HF168" s="422"/>
      <c r="HG168" s="422"/>
      <c r="HH168" s="422"/>
      <c r="HI168" s="422"/>
      <c r="HJ168" s="422"/>
      <c r="HK168" s="422"/>
      <c r="HL168" s="422"/>
      <c r="HM168" s="422"/>
      <c r="HN168" s="422"/>
      <c r="HO168" s="422"/>
      <c r="HP168" s="422"/>
      <c r="HQ168" s="422"/>
      <c r="HR168" s="422"/>
      <c r="HS168" s="422"/>
      <c r="HT168" s="422"/>
      <c r="HU168" s="422"/>
      <c r="HV168" s="422"/>
      <c r="HW168" s="422"/>
      <c r="HX168" s="422"/>
      <c r="HY168" s="422"/>
      <c r="HZ168" s="422"/>
      <c r="IA168" s="422"/>
      <c r="IB168" s="422"/>
      <c r="IC168" s="422"/>
      <c r="ID168" s="422"/>
      <c r="IE168" s="422"/>
      <c r="IF168" s="422"/>
      <c r="IG168" s="422"/>
      <c r="IH168" s="422"/>
      <c r="II168" s="422"/>
      <c r="IJ168" s="422"/>
      <c r="IK168" s="422"/>
      <c r="IL168" s="422"/>
      <c r="IM168" s="422"/>
      <c r="IN168" s="422"/>
      <c r="IO168" s="422"/>
      <c r="IP168" s="422"/>
      <c r="IQ168" s="422"/>
      <c r="IR168" s="422"/>
      <c r="IS168" s="422"/>
      <c r="IT168" s="462"/>
      <c r="IU168" s="423"/>
    </row>
    <row r="169" spans="1:255" ht="45" x14ac:dyDescent="0.25">
      <c r="A169" s="195"/>
      <c r="B169" s="71" t="str">
        <f>'Org ab 10 TEW'!C171</f>
        <v>zusätzliche Aufgaben außerhalb der o. g. Aufgabengruppen</v>
      </c>
      <c r="C169" s="71" t="str">
        <f>'Org ab 10 TEW'!D171</f>
        <v>Bezeichnung der Aufgabe</v>
      </c>
      <c r="D169" s="198"/>
      <c r="E169" s="395">
        <f t="shared" si="20"/>
        <v>0</v>
      </c>
      <c r="F169" s="422"/>
      <c r="G169" s="422"/>
      <c r="H169" s="422"/>
      <c r="I169" s="422"/>
      <c r="J169" s="422"/>
      <c r="K169" s="422"/>
      <c r="L169" s="422"/>
      <c r="M169" s="422"/>
      <c r="N169" s="422"/>
      <c r="O169" s="422"/>
      <c r="P169" s="422"/>
      <c r="Q169" s="422"/>
      <c r="R169" s="422"/>
      <c r="S169" s="422"/>
      <c r="T169" s="422"/>
      <c r="U169" s="422"/>
      <c r="V169" s="422"/>
      <c r="W169" s="422"/>
      <c r="X169" s="422"/>
      <c r="Y169" s="422"/>
      <c r="Z169" s="422"/>
      <c r="AA169" s="422"/>
      <c r="AB169" s="422"/>
      <c r="AC169" s="422"/>
      <c r="AD169" s="422"/>
      <c r="AE169" s="422"/>
      <c r="AF169" s="422"/>
      <c r="AG169" s="422"/>
      <c r="AH169" s="422"/>
      <c r="AI169" s="422"/>
      <c r="AJ169" s="422"/>
      <c r="AK169" s="422"/>
      <c r="AL169" s="422"/>
      <c r="AM169" s="422"/>
      <c r="AN169" s="422"/>
      <c r="AO169" s="422"/>
      <c r="AP169" s="422"/>
      <c r="AQ169" s="422"/>
      <c r="AR169" s="422"/>
      <c r="AS169" s="422"/>
      <c r="AT169" s="422"/>
      <c r="AU169" s="422"/>
      <c r="AV169" s="422"/>
      <c r="AW169" s="422"/>
      <c r="AX169" s="422"/>
      <c r="AY169" s="422"/>
      <c r="AZ169" s="422"/>
      <c r="BA169" s="422"/>
      <c r="BB169" s="422"/>
      <c r="BC169" s="422"/>
      <c r="BD169" s="422"/>
      <c r="BE169" s="422"/>
      <c r="BF169" s="422"/>
      <c r="BG169" s="422"/>
      <c r="BH169" s="422"/>
      <c r="BI169" s="422"/>
      <c r="BJ169" s="422"/>
      <c r="BK169" s="422"/>
      <c r="BL169" s="422"/>
      <c r="BM169" s="422"/>
      <c r="BN169" s="422"/>
      <c r="BO169" s="422"/>
      <c r="BP169" s="422"/>
      <c r="BQ169" s="422"/>
      <c r="BR169" s="422"/>
      <c r="BS169" s="422"/>
      <c r="BT169" s="422"/>
      <c r="BU169" s="422"/>
      <c r="BV169" s="422"/>
      <c r="BW169" s="422"/>
      <c r="BX169" s="422"/>
      <c r="BY169" s="422"/>
      <c r="BZ169" s="422"/>
      <c r="CA169" s="422"/>
      <c r="CB169" s="422"/>
      <c r="CC169" s="422"/>
      <c r="CD169" s="422"/>
      <c r="CE169" s="422"/>
      <c r="CF169" s="422"/>
      <c r="CG169" s="422"/>
      <c r="CH169" s="422"/>
      <c r="CI169" s="422"/>
      <c r="CJ169" s="422"/>
      <c r="CK169" s="422"/>
      <c r="CL169" s="422"/>
      <c r="CM169" s="422"/>
      <c r="CN169" s="422"/>
      <c r="CO169" s="422"/>
      <c r="CP169" s="422"/>
      <c r="CQ169" s="422"/>
      <c r="CR169" s="422"/>
      <c r="CS169" s="422"/>
      <c r="CT169" s="422"/>
      <c r="CU169" s="422"/>
      <c r="CV169" s="422"/>
      <c r="CW169" s="422"/>
      <c r="CX169" s="422"/>
      <c r="CY169" s="422"/>
      <c r="CZ169" s="422"/>
      <c r="DA169" s="422"/>
      <c r="DB169" s="422"/>
      <c r="DC169" s="422"/>
      <c r="DD169" s="422"/>
      <c r="DE169" s="422"/>
      <c r="DF169" s="422"/>
      <c r="DG169" s="422"/>
      <c r="DH169" s="422"/>
      <c r="DI169" s="422"/>
      <c r="DJ169" s="422"/>
      <c r="DK169" s="422"/>
      <c r="DL169" s="422"/>
      <c r="DM169" s="422"/>
      <c r="DN169" s="422"/>
      <c r="DO169" s="422"/>
      <c r="DP169" s="422"/>
      <c r="DQ169" s="422"/>
      <c r="DR169" s="422"/>
      <c r="DS169" s="422"/>
      <c r="DT169" s="422"/>
      <c r="DU169" s="422"/>
      <c r="DV169" s="422"/>
      <c r="DW169" s="422"/>
      <c r="DX169" s="422"/>
      <c r="DY169" s="422"/>
      <c r="DZ169" s="422"/>
      <c r="EA169" s="422"/>
      <c r="EB169" s="422"/>
      <c r="EC169" s="422"/>
      <c r="ED169" s="422"/>
      <c r="EE169" s="422"/>
      <c r="EF169" s="422"/>
      <c r="EG169" s="422"/>
      <c r="EH169" s="422"/>
      <c r="EI169" s="422"/>
      <c r="EJ169" s="422"/>
      <c r="EK169" s="422"/>
      <c r="EL169" s="422"/>
      <c r="EM169" s="422"/>
      <c r="EN169" s="422"/>
      <c r="EO169" s="422"/>
      <c r="EP169" s="422"/>
      <c r="EQ169" s="422"/>
      <c r="ER169" s="422"/>
      <c r="ES169" s="422"/>
      <c r="ET169" s="422"/>
      <c r="EU169" s="422"/>
      <c r="EV169" s="422"/>
      <c r="EW169" s="422"/>
      <c r="EX169" s="422"/>
      <c r="EY169" s="422"/>
      <c r="EZ169" s="422"/>
      <c r="FA169" s="422"/>
      <c r="FB169" s="422"/>
      <c r="FC169" s="422"/>
      <c r="FD169" s="422"/>
      <c r="FE169" s="422"/>
      <c r="FF169" s="422"/>
      <c r="FG169" s="422"/>
      <c r="FH169" s="422"/>
      <c r="FI169" s="422"/>
      <c r="FJ169" s="422"/>
      <c r="FK169" s="422"/>
      <c r="FL169" s="422"/>
      <c r="FM169" s="422"/>
      <c r="FN169" s="422"/>
      <c r="FO169" s="422"/>
      <c r="FP169" s="422"/>
      <c r="FQ169" s="422"/>
      <c r="FR169" s="422"/>
      <c r="FS169" s="422"/>
      <c r="FT169" s="422"/>
      <c r="FU169" s="422"/>
      <c r="FV169" s="422"/>
      <c r="FW169" s="422"/>
      <c r="FX169" s="422"/>
      <c r="FY169" s="422"/>
      <c r="FZ169" s="422"/>
      <c r="GA169" s="422"/>
      <c r="GB169" s="422"/>
      <c r="GC169" s="422"/>
      <c r="GD169" s="422"/>
      <c r="GE169" s="422"/>
      <c r="GF169" s="422"/>
      <c r="GG169" s="422"/>
      <c r="GH169" s="422"/>
      <c r="GI169" s="422"/>
      <c r="GJ169" s="422"/>
      <c r="GK169" s="422"/>
      <c r="GL169" s="422"/>
      <c r="GM169" s="422"/>
      <c r="GN169" s="422"/>
      <c r="GO169" s="422"/>
      <c r="GP169" s="422"/>
      <c r="GQ169" s="422"/>
      <c r="GR169" s="422"/>
      <c r="GS169" s="422"/>
      <c r="GT169" s="422"/>
      <c r="GU169" s="422"/>
      <c r="GV169" s="422"/>
      <c r="GW169" s="422"/>
      <c r="GX169" s="422"/>
      <c r="GY169" s="422"/>
      <c r="GZ169" s="422"/>
      <c r="HA169" s="422"/>
      <c r="HB169" s="422"/>
      <c r="HC169" s="422"/>
      <c r="HD169" s="422"/>
      <c r="HE169" s="422"/>
      <c r="HF169" s="422"/>
      <c r="HG169" s="422"/>
      <c r="HH169" s="422"/>
      <c r="HI169" s="422"/>
      <c r="HJ169" s="422"/>
      <c r="HK169" s="422"/>
      <c r="HL169" s="422"/>
      <c r="HM169" s="422"/>
      <c r="HN169" s="422"/>
      <c r="HO169" s="422"/>
      <c r="HP169" s="422"/>
      <c r="HQ169" s="422"/>
      <c r="HR169" s="422"/>
      <c r="HS169" s="422"/>
      <c r="HT169" s="422"/>
      <c r="HU169" s="422"/>
      <c r="HV169" s="422"/>
      <c r="HW169" s="422"/>
      <c r="HX169" s="422"/>
      <c r="HY169" s="422"/>
      <c r="HZ169" s="422"/>
      <c r="IA169" s="422"/>
      <c r="IB169" s="422"/>
      <c r="IC169" s="422"/>
      <c r="ID169" s="422"/>
      <c r="IE169" s="422"/>
      <c r="IF169" s="422"/>
      <c r="IG169" s="422"/>
      <c r="IH169" s="422"/>
      <c r="II169" s="422"/>
      <c r="IJ169" s="422"/>
      <c r="IK169" s="422"/>
      <c r="IL169" s="422"/>
      <c r="IM169" s="422"/>
      <c r="IN169" s="422"/>
      <c r="IO169" s="422"/>
      <c r="IP169" s="422"/>
      <c r="IQ169" s="422"/>
      <c r="IR169" s="422"/>
      <c r="IS169" s="422"/>
      <c r="IT169" s="462"/>
      <c r="IU169" s="423"/>
    </row>
    <row r="170" spans="1:255" ht="45" x14ac:dyDescent="0.25">
      <c r="A170" s="202"/>
      <c r="B170" s="71" t="str">
        <f>'Org ab 10 TEW'!C172</f>
        <v>zusätzliche Aufgaben außerhalb der o. g. Aufgabengruppen</v>
      </c>
      <c r="C170" s="71" t="str">
        <f>'Org ab 10 TEW'!D172</f>
        <v>Bezeichnung der Aufgabe</v>
      </c>
      <c r="D170" s="204"/>
      <c r="E170" s="395">
        <f t="shared" si="20"/>
        <v>0</v>
      </c>
      <c r="F170" s="422"/>
      <c r="G170" s="422"/>
      <c r="H170" s="422"/>
      <c r="I170" s="422"/>
      <c r="J170" s="422"/>
      <c r="K170" s="422"/>
      <c r="L170" s="422"/>
      <c r="M170" s="422"/>
      <c r="N170" s="422"/>
      <c r="O170" s="422"/>
      <c r="P170" s="422"/>
      <c r="Q170" s="422"/>
      <c r="R170" s="422"/>
      <c r="S170" s="422"/>
      <c r="T170" s="422"/>
      <c r="U170" s="422"/>
      <c r="V170" s="422"/>
      <c r="W170" s="422"/>
      <c r="X170" s="422"/>
      <c r="Y170" s="422"/>
      <c r="Z170" s="422"/>
      <c r="AA170" s="422"/>
      <c r="AB170" s="422"/>
      <c r="AC170" s="422"/>
      <c r="AD170" s="422"/>
      <c r="AE170" s="422"/>
      <c r="AF170" s="422"/>
      <c r="AG170" s="422"/>
      <c r="AH170" s="422"/>
      <c r="AI170" s="422"/>
      <c r="AJ170" s="422"/>
      <c r="AK170" s="422"/>
      <c r="AL170" s="422"/>
      <c r="AM170" s="422"/>
      <c r="AN170" s="422"/>
      <c r="AO170" s="422"/>
      <c r="AP170" s="422"/>
      <c r="AQ170" s="422"/>
      <c r="AR170" s="422"/>
      <c r="AS170" s="422"/>
      <c r="AT170" s="422"/>
      <c r="AU170" s="422"/>
      <c r="AV170" s="422"/>
      <c r="AW170" s="422"/>
      <c r="AX170" s="422"/>
      <c r="AY170" s="422"/>
      <c r="AZ170" s="422"/>
      <c r="BA170" s="422"/>
      <c r="BB170" s="422"/>
      <c r="BC170" s="422"/>
      <c r="BD170" s="422"/>
      <c r="BE170" s="422"/>
      <c r="BF170" s="422"/>
      <c r="BG170" s="422"/>
      <c r="BH170" s="422"/>
      <c r="BI170" s="422"/>
      <c r="BJ170" s="422"/>
      <c r="BK170" s="422"/>
      <c r="BL170" s="422"/>
      <c r="BM170" s="422"/>
      <c r="BN170" s="422"/>
      <c r="BO170" s="422"/>
      <c r="BP170" s="422"/>
      <c r="BQ170" s="422"/>
      <c r="BR170" s="422"/>
      <c r="BS170" s="422"/>
      <c r="BT170" s="422"/>
      <c r="BU170" s="422"/>
      <c r="BV170" s="422"/>
      <c r="BW170" s="422"/>
      <c r="BX170" s="422"/>
      <c r="BY170" s="422"/>
      <c r="BZ170" s="422"/>
      <c r="CA170" s="422"/>
      <c r="CB170" s="422"/>
      <c r="CC170" s="422"/>
      <c r="CD170" s="422"/>
      <c r="CE170" s="422"/>
      <c r="CF170" s="422"/>
      <c r="CG170" s="422"/>
      <c r="CH170" s="422"/>
      <c r="CI170" s="422"/>
      <c r="CJ170" s="422"/>
      <c r="CK170" s="422"/>
      <c r="CL170" s="422"/>
      <c r="CM170" s="422"/>
      <c r="CN170" s="422"/>
      <c r="CO170" s="422"/>
      <c r="CP170" s="422"/>
      <c r="CQ170" s="422"/>
      <c r="CR170" s="422"/>
      <c r="CS170" s="422"/>
      <c r="CT170" s="422"/>
      <c r="CU170" s="422"/>
      <c r="CV170" s="422"/>
      <c r="CW170" s="422"/>
      <c r="CX170" s="422"/>
      <c r="CY170" s="422"/>
      <c r="CZ170" s="422"/>
      <c r="DA170" s="422"/>
      <c r="DB170" s="422"/>
      <c r="DC170" s="422"/>
      <c r="DD170" s="422"/>
      <c r="DE170" s="422"/>
      <c r="DF170" s="422"/>
      <c r="DG170" s="422"/>
      <c r="DH170" s="422"/>
      <c r="DI170" s="422"/>
      <c r="DJ170" s="422"/>
      <c r="DK170" s="422"/>
      <c r="DL170" s="422"/>
      <c r="DM170" s="422"/>
      <c r="DN170" s="422"/>
      <c r="DO170" s="422"/>
      <c r="DP170" s="422"/>
      <c r="DQ170" s="422"/>
      <c r="DR170" s="422"/>
      <c r="DS170" s="422"/>
      <c r="DT170" s="422"/>
      <c r="DU170" s="422"/>
      <c r="DV170" s="422"/>
      <c r="DW170" s="422"/>
      <c r="DX170" s="422"/>
      <c r="DY170" s="422"/>
      <c r="DZ170" s="422"/>
      <c r="EA170" s="422"/>
      <c r="EB170" s="422"/>
      <c r="EC170" s="422"/>
      <c r="ED170" s="422"/>
      <c r="EE170" s="422"/>
      <c r="EF170" s="422"/>
      <c r="EG170" s="422"/>
      <c r="EH170" s="422"/>
      <c r="EI170" s="422"/>
      <c r="EJ170" s="422"/>
      <c r="EK170" s="422"/>
      <c r="EL170" s="422"/>
      <c r="EM170" s="422"/>
      <c r="EN170" s="422"/>
      <c r="EO170" s="422"/>
      <c r="EP170" s="422"/>
      <c r="EQ170" s="422"/>
      <c r="ER170" s="422"/>
      <c r="ES170" s="422"/>
      <c r="ET170" s="422"/>
      <c r="EU170" s="422"/>
      <c r="EV170" s="422"/>
      <c r="EW170" s="422"/>
      <c r="EX170" s="422"/>
      <c r="EY170" s="422"/>
      <c r="EZ170" s="422"/>
      <c r="FA170" s="422"/>
      <c r="FB170" s="422"/>
      <c r="FC170" s="422"/>
      <c r="FD170" s="422"/>
      <c r="FE170" s="422"/>
      <c r="FF170" s="422"/>
      <c r="FG170" s="422"/>
      <c r="FH170" s="422"/>
      <c r="FI170" s="422"/>
      <c r="FJ170" s="422"/>
      <c r="FK170" s="422"/>
      <c r="FL170" s="422"/>
      <c r="FM170" s="422"/>
      <c r="FN170" s="422"/>
      <c r="FO170" s="422"/>
      <c r="FP170" s="422"/>
      <c r="FQ170" s="422"/>
      <c r="FR170" s="422"/>
      <c r="FS170" s="422"/>
      <c r="FT170" s="422"/>
      <c r="FU170" s="422"/>
      <c r="FV170" s="422"/>
      <c r="FW170" s="422"/>
      <c r="FX170" s="422"/>
      <c r="FY170" s="422"/>
      <c r="FZ170" s="422"/>
      <c r="GA170" s="422"/>
      <c r="GB170" s="422"/>
      <c r="GC170" s="422"/>
      <c r="GD170" s="422"/>
      <c r="GE170" s="422"/>
      <c r="GF170" s="422"/>
      <c r="GG170" s="422"/>
      <c r="GH170" s="422"/>
      <c r="GI170" s="422"/>
      <c r="GJ170" s="422"/>
      <c r="GK170" s="422"/>
      <c r="GL170" s="422"/>
      <c r="GM170" s="422"/>
      <c r="GN170" s="422"/>
      <c r="GO170" s="422"/>
      <c r="GP170" s="422"/>
      <c r="GQ170" s="422"/>
      <c r="GR170" s="422"/>
      <c r="GS170" s="422"/>
      <c r="GT170" s="422"/>
      <c r="GU170" s="422"/>
      <c r="GV170" s="422"/>
      <c r="GW170" s="422"/>
      <c r="GX170" s="422"/>
      <c r="GY170" s="422"/>
      <c r="GZ170" s="422"/>
      <c r="HA170" s="422"/>
      <c r="HB170" s="422"/>
      <c r="HC170" s="422"/>
      <c r="HD170" s="422"/>
      <c r="HE170" s="422"/>
      <c r="HF170" s="422"/>
      <c r="HG170" s="422"/>
      <c r="HH170" s="422"/>
      <c r="HI170" s="422"/>
      <c r="HJ170" s="422"/>
      <c r="HK170" s="422"/>
      <c r="HL170" s="422"/>
      <c r="HM170" s="422"/>
      <c r="HN170" s="422"/>
      <c r="HO170" s="422"/>
      <c r="HP170" s="422"/>
      <c r="HQ170" s="422"/>
      <c r="HR170" s="422"/>
      <c r="HS170" s="422"/>
      <c r="HT170" s="422"/>
      <c r="HU170" s="422"/>
      <c r="HV170" s="422"/>
      <c r="HW170" s="422"/>
      <c r="HX170" s="422"/>
      <c r="HY170" s="422"/>
      <c r="HZ170" s="422"/>
      <c r="IA170" s="422"/>
      <c r="IB170" s="422"/>
      <c r="IC170" s="422"/>
      <c r="ID170" s="422"/>
      <c r="IE170" s="422"/>
      <c r="IF170" s="422"/>
      <c r="IG170" s="422"/>
      <c r="IH170" s="422"/>
      <c r="II170" s="422"/>
      <c r="IJ170" s="422"/>
      <c r="IK170" s="422"/>
      <c r="IL170" s="422"/>
      <c r="IM170" s="422"/>
      <c r="IN170" s="422"/>
      <c r="IO170" s="422"/>
      <c r="IP170" s="422"/>
      <c r="IQ170" s="422"/>
      <c r="IR170" s="422"/>
      <c r="IS170" s="422"/>
      <c r="IT170" s="462"/>
      <c r="IU170" s="423"/>
    </row>
    <row r="171" spans="1:255" ht="3" customHeight="1" x14ac:dyDescent="0.25">
      <c r="A171" s="93"/>
      <c r="B171" s="93"/>
      <c r="C171" s="93"/>
      <c r="D171" s="93"/>
      <c r="E171" s="406"/>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7"/>
      <c r="AJ171" s="407"/>
      <c r="AK171" s="407"/>
      <c r="AL171" s="407"/>
      <c r="AM171" s="407"/>
      <c r="AN171" s="407"/>
      <c r="AO171" s="407"/>
      <c r="AP171" s="407"/>
      <c r="AQ171" s="407"/>
      <c r="AR171" s="407"/>
      <c r="AS171" s="407"/>
      <c r="AT171" s="407"/>
      <c r="AU171" s="407"/>
      <c r="AV171" s="407"/>
      <c r="AW171" s="407"/>
      <c r="AX171" s="407"/>
      <c r="AY171" s="407"/>
      <c r="AZ171" s="407"/>
      <c r="BA171" s="407"/>
      <c r="BB171" s="407"/>
      <c r="BC171" s="407"/>
      <c r="BD171" s="407"/>
      <c r="BE171" s="407"/>
      <c r="BF171" s="407"/>
      <c r="BG171" s="407"/>
      <c r="BH171" s="407"/>
      <c r="BI171" s="407"/>
      <c r="BJ171" s="407"/>
      <c r="BK171" s="407"/>
      <c r="BL171" s="407"/>
      <c r="BM171" s="407"/>
      <c r="BN171" s="407"/>
      <c r="BO171" s="407"/>
      <c r="BP171" s="407"/>
      <c r="BQ171" s="407"/>
      <c r="BR171" s="407"/>
      <c r="BS171" s="407"/>
      <c r="BT171" s="407"/>
      <c r="BU171" s="407"/>
      <c r="BV171" s="407"/>
      <c r="BW171" s="407"/>
      <c r="BX171" s="407"/>
      <c r="BY171" s="407"/>
      <c r="BZ171" s="407"/>
      <c r="CA171" s="407"/>
      <c r="CB171" s="407"/>
      <c r="CC171" s="407"/>
      <c r="CD171" s="407"/>
      <c r="CE171" s="407"/>
      <c r="CF171" s="407"/>
      <c r="CG171" s="407"/>
      <c r="CH171" s="407"/>
      <c r="CI171" s="407"/>
      <c r="CJ171" s="407"/>
      <c r="CK171" s="407"/>
      <c r="CL171" s="407"/>
      <c r="CM171" s="407"/>
      <c r="CN171" s="407"/>
      <c r="CO171" s="407"/>
      <c r="CP171" s="407"/>
      <c r="CQ171" s="407"/>
      <c r="CR171" s="407"/>
      <c r="CS171" s="407"/>
      <c r="CT171" s="407"/>
      <c r="CU171" s="407"/>
      <c r="CV171" s="407"/>
      <c r="CW171" s="407"/>
      <c r="CX171" s="407"/>
      <c r="CY171" s="407"/>
      <c r="CZ171" s="407"/>
      <c r="DA171" s="407"/>
      <c r="DB171" s="407"/>
      <c r="DC171" s="407"/>
      <c r="DD171" s="407"/>
      <c r="DE171" s="407"/>
      <c r="DF171" s="407"/>
      <c r="DG171" s="407"/>
      <c r="DH171" s="407"/>
      <c r="DI171" s="407"/>
      <c r="DJ171" s="407"/>
      <c r="DK171" s="407"/>
      <c r="DL171" s="407"/>
      <c r="DM171" s="407"/>
      <c r="DN171" s="407"/>
      <c r="DO171" s="407"/>
      <c r="DP171" s="407"/>
      <c r="DQ171" s="407"/>
      <c r="DR171" s="407"/>
      <c r="DS171" s="407"/>
      <c r="DT171" s="407"/>
      <c r="DU171" s="407"/>
      <c r="DV171" s="407"/>
      <c r="DW171" s="407"/>
      <c r="DX171" s="407"/>
      <c r="DY171" s="407"/>
      <c r="DZ171" s="407"/>
      <c r="EA171" s="407"/>
      <c r="EB171" s="407"/>
      <c r="EC171" s="407"/>
      <c r="ED171" s="407"/>
      <c r="EE171" s="407"/>
      <c r="EF171" s="407"/>
      <c r="EG171" s="407"/>
      <c r="EH171" s="407"/>
      <c r="EI171" s="407"/>
      <c r="EJ171" s="407"/>
      <c r="EK171" s="407"/>
      <c r="EL171" s="407"/>
      <c r="EM171" s="407"/>
      <c r="EN171" s="407"/>
      <c r="EO171" s="407"/>
      <c r="EP171" s="407"/>
      <c r="EQ171" s="407"/>
      <c r="ER171" s="407"/>
      <c r="ES171" s="407"/>
      <c r="ET171" s="407"/>
      <c r="EU171" s="407"/>
      <c r="EV171" s="407"/>
      <c r="EW171" s="407"/>
      <c r="EX171" s="407"/>
      <c r="EY171" s="407"/>
      <c r="EZ171" s="407"/>
      <c r="FA171" s="407"/>
      <c r="FB171" s="407"/>
      <c r="FC171" s="407"/>
      <c r="FD171" s="407"/>
      <c r="FE171" s="407"/>
      <c r="FF171" s="407"/>
      <c r="FG171" s="407"/>
      <c r="FH171" s="407"/>
      <c r="FI171" s="407"/>
      <c r="FJ171" s="407"/>
      <c r="FK171" s="407"/>
      <c r="FL171" s="407"/>
      <c r="FM171" s="407"/>
      <c r="FN171" s="407"/>
      <c r="FO171" s="407"/>
      <c r="FP171" s="407"/>
      <c r="FQ171" s="407"/>
      <c r="FR171" s="407"/>
      <c r="FS171" s="407"/>
      <c r="FT171" s="407"/>
      <c r="FU171" s="407"/>
      <c r="FV171" s="407"/>
      <c r="FW171" s="407"/>
      <c r="FX171" s="407"/>
      <c r="FY171" s="407"/>
      <c r="FZ171" s="407"/>
      <c r="GA171" s="407"/>
      <c r="GB171" s="407"/>
      <c r="GC171" s="407"/>
      <c r="GD171" s="407"/>
      <c r="GE171" s="407"/>
      <c r="GF171" s="407"/>
      <c r="GG171" s="407"/>
      <c r="GH171" s="407"/>
      <c r="GI171" s="407"/>
      <c r="GJ171" s="407"/>
      <c r="GK171" s="407"/>
      <c r="GL171" s="407"/>
      <c r="GM171" s="407"/>
      <c r="GN171" s="407"/>
      <c r="GO171" s="407"/>
      <c r="GP171" s="407"/>
      <c r="GQ171" s="407"/>
      <c r="GR171" s="407"/>
      <c r="GS171" s="407"/>
      <c r="GT171" s="407"/>
      <c r="GU171" s="407"/>
      <c r="GV171" s="407"/>
      <c r="GW171" s="407"/>
      <c r="GX171" s="407"/>
      <c r="GY171" s="407"/>
      <c r="GZ171" s="407"/>
      <c r="HA171" s="407"/>
      <c r="HB171" s="407"/>
      <c r="HC171" s="407"/>
      <c r="HD171" s="407"/>
      <c r="HE171" s="407"/>
      <c r="HF171" s="407"/>
      <c r="HG171" s="407"/>
      <c r="HH171" s="407"/>
      <c r="HI171" s="407"/>
      <c r="HJ171" s="407"/>
      <c r="HK171" s="407"/>
      <c r="HL171" s="407"/>
      <c r="HM171" s="407"/>
      <c r="HN171" s="407"/>
      <c r="HO171" s="407"/>
      <c r="HP171" s="407"/>
      <c r="HQ171" s="407"/>
      <c r="HR171" s="407"/>
      <c r="HS171" s="407"/>
      <c r="HT171" s="407"/>
      <c r="HU171" s="407"/>
      <c r="HV171" s="407"/>
      <c r="HW171" s="407"/>
      <c r="HX171" s="407"/>
      <c r="HY171" s="407"/>
      <c r="HZ171" s="407"/>
      <c r="IA171" s="407"/>
      <c r="IB171" s="407"/>
      <c r="IC171" s="407"/>
      <c r="ID171" s="407"/>
      <c r="IE171" s="407"/>
      <c r="IF171" s="407"/>
      <c r="IG171" s="407"/>
      <c r="IH171" s="407"/>
      <c r="II171" s="407"/>
      <c r="IJ171" s="407"/>
      <c r="IK171" s="407"/>
      <c r="IL171" s="407"/>
      <c r="IM171" s="407"/>
      <c r="IN171" s="407"/>
      <c r="IO171" s="407"/>
      <c r="IP171" s="407"/>
      <c r="IQ171" s="407"/>
      <c r="IR171" s="407"/>
      <c r="IS171" s="407"/>
      <c r="IT171" s="407"/>
      <c r="IU171" s="466"/>
    </row>
    <row r="172" spans="1:255" x14ac:dyDescent="0.25">
      <c r="A172" s="436"/>
      <c r="B172" s="424"/>
      <c r="C172" s="425"/>
      <c r="D172" s="426" t="s">
        <v>584</v>
      </c>
      <c r="E172" s="427">
        <f>SUM(E14:E170)</f>
        <v>0</v>
      </c>
      <c r="F172" s="428">
        <f>SUM(F14:F170)</f>
        <v>0</v>
      </c>
      <c r="G172" s="428">
        <f t="shared" ref="G172:AA172" si="21">SUM(G14:G170)</f>
        <v>0</v>
      </c>
      <c r="H172" s="428">
        <f t="shared" si="21"/>
        <v>0</v>
      </c>
      <c r="I172" s="428">
        <f t="shared" si="21"/>
        <v>0</v>
      </c>
      <c r="J172" s="428">
        <f t="shared" si="21"/>
        <v>0</v>
      </c>
      <c r="K172" s="428">
        <f t="shared" si="21"/>
        <v>0</v>
      </c>
      <c r="L172" s="428">
        <f t="shared" si="21"/>
        <v>0</v>
      </c>
      <c r="M172" s="428">
        <f t="shared" si="21"/>
        <v>0</v>
      </c>
      <c r="N172" s="428">
        <f t="shared" si="21"/>
        <v>0</v>
      </c>
      <c r="O172" s="428">
        <f t="shared" si="21"/>
        <v>0</v>
      </c>
      <c r="P172" s="428">
        <f t="shared" si="21"/>
        <v>0</v>
      </c>
      <c r="Q172" s="428">
        <f t="shared" si="21"/>
        <v>0</v>
      </c>
      <c r="R172" s="428">
        <f t="shared" si="21"/>
        <v>0</v>
      </c>
      <c r="S172" s="428">
        <f t="shared" si="21"/>
        <v>0</v>
      </c>
      <c r="T172" s="428">
        <f t="shared" si="21"/>
        <v>0</v>
      </c>
      <c r="U172" s="428">
        <f t="shared" si="21"/>
        <v>0</v>
      </c>
      <c r="V172" s="428">
        <f t="shared" si="21"/>
        <v>0</v>
      </c>
      <c r="W172" s="428">
        <f t="shared" si="21"/>
        <v>0</v>
      </c>
      <c r="X172" s="428">
        <f t="shared" si="21"/>
        <v>0</v>
      </c>
      <c r="Y172" s="428">
        <f t="shared" si="21"/>
        <v>0</v>
      </c>
      <c r="Z172" s="428">
        <f t="shared" si="21"/>
        <v>0</v>
      </c>
      <c r="AA172" s="428">
        <f t="shared" si="21"/>
        <v>0</v>
      </c>
      <c r="AB172" s="428">
        <f t="shared" ref="AB172:AD172" si="22">SUM(AB14:AB170)</f>
        <v>0</v>
      </c>
      <c r="AC172" s="428">
        <f t="shared" si="22"/>
        <v>0</v>
      </c>
      <c r="AD172" s="428">
        <f t="shared" si="22"/>
        <v>0</v>
      </c>
      <c r="AE172" s="428">
        <f t="shared" ref="AE172:CP172" si="23">SUM(AE14:AE170)</f>
        <v>0</v>
      </c>
      <c r="AF172" s="428">
        <f t="shared" si="23"/>
        <v>0</v>
      </c>
      <c r="AG172" s="428">
        <f t="shared" si="23"/>
        <v>0</v>
      </c>
      <c r="AH172" s="428">
        <f t="shared" si="23"/>
        <v>0</v>
      </c>
      <c r="AI172" s="428">
        <f t="shared" si="23"/>
        <v>0</v>
      </c>
      <c r="AJ172" s="428">
        <f t="shared" si="23"/>
        <v>0</v>
      </c>
      <c r="AK172" s="428">
        <f t="shared" si="23"/>
        <v>0</v>
      </c>
      <c r="AL172" s="428">
        <f t="shared" si="23"/>
        <v>0</v>
      </c>
      <c r="AM172" s="428">
        <f t="shared" si="23"/>
        <v>0</v>
      </c>
      <c r="AN172" s="428">
        <f t="shared" si="23"/>
        <v>0</v>
      </c>
      <c r="AO172" s="428">
        <f t="shared" si="23"/>
        <v>0</v>
      </c>
      <c r="AP172" s="428">
        <f t="shared" si="23"/>
        <v>0</v>
      </c>
      <c r="AQ172" s="428">
        <f t="shared" si="23"/>
        <v>0</v>
      </c>
      <c r="AR172" s="428">
        <f t="shared" si="23"/>
        <v>0</v>
      </c>
      <c r="AS172" s="428">
        <f t="shared" si="23"/>
        <v>0</v>
      </c>
      <c r="AT172" s="428">
        <f t="shared" si="23"/>
        <v>0</v>
      </c>
      <c r="AU172" s="428">
        <f t="shared" si="23"/>
        <v>0</v>
      </c>
      <c r="AV172" s="428">
        <f t="shared" si="23"/>
        <v>0</v>
      </c>
      <c r="AW172" s="428">
        <f t="shared" si="23"/>
        <v>0</v>
      </c>
      <c r="AX172" s="428">
        <f t="shared" si="23"/>
        <v>0</v>
      </c>
      <c r="AY172" s="428">
        <f t="shared" si="23"/>
        <v>0</v>
      </c>
      <c r="AZ172" s="428">
        <f t="shared" si="23"/>
        <v>0</v>
      </c>
      <c r="BA172" s="428">
        <f t="shared" si="23"/>
        <v>0</v>
      </c>
      <c r="BB172" s="428">
        <f t="shared" si="23"/>
        <v>0</v>
      </c>
      <c r="BC172" s="428">
        <f t="shared" si="23"/>
        <v>0</v>
      </c>
      <c r="BD172" s="428">
        <f t="shared" si="23"/>
        <v>0</v>
      </c>
      <c r="BE172" s="428">
        <f t="shared" si="23"/>
        <v>0</v>
      </c>
      <c r="BF172" s="428">
        <f t="shared" si="23"/>
        <v>0</v>
      </c>
      <c r="BG172" s="428">
        <f t="shared" si="23"/>
        <v>0</v>
      </c>
      <c r="BH172" s="428">
        <f t="shared" si="23"/>
        <v>0</v>
      </c>
      <c r="BI172" s="428">
        <f t="shared" si="23"/>
        <v>0</v>
      </c>
      <c r="BJ172" s="428">
        <f t="shared" si="23"/>
        <v>0</v>
      </c>
      <c r="BK172" s="428">
        <f t="shared" si="23"/>
        <v>0</v>
      </c>
      <c r="BL172" s="428">
        <f t="shared" si="23"/>
        <v>0</v>
      </c>
      <c r="BM172" s="428">
        <f t="shared" si="23"/>
        <v>0</v>
      </c>
      <c r="BN172" s="428">
        <f t="shared" si="23"/>
        <v>0</v>
      </c>
      <c r="BO172" s="428">
        <f t="shared" si="23"/>
        <v>0</v>
      </c>
      <c r="BP172" s="428">
        <f t="shared" si="23"/>
        <v>0</v>
      </c>
      <c r="BQ172" s="428">
        <f t="shared" si="23"/>
        <v>0</v>
      </c>
      <c r="BR172" s="428">
        <f t="shared" si="23"/>
        <v>0</v>
      </c>
      <c r="BS172" s="428">
        <f t="shared" si="23"/>
        <v>0</v>
      </c>
      <c r="BT172" s="428">
        <f t="shared" si="23"/>
        <v>0</v>
      </c>
      <c r="BU172" s="428">
        <f t="shared" si="23"/>
        <v>0</v>
      </c>
      <c r="BV172" s="428">
        <f t="shared" si="23"/>
        <v>0</v>
      </c>
      <c r="BW172" s="428">
        <f t="shared" si="23"/>
        <v>0</v>
      </c>
      <c r="BX172" s="428">
        <f t="shared" si="23"/>
        <v>0</v>
      </c>
      <c r="BY172" s="428">
        <f t="shared" si="23"/>
        <v>0</v>
      </c>
      <c r="BZ172" s="428">
        <f t="shared" si="23"/>
        <v>0</v>
      </c>
      <c r="CA172" s="428">
        <f t="shared" si="23"/>
        <v>0</v>
      </c>
      <c r="CB172" s="428">
        <f t="shared" si="23"/>
        <v>0</v>
      </c>
      <c r="CC172" s="428">
        <f t="shared" si="23"/>
        <v>0</v>
      </c>
      <c r="CD172" s="428">
        <f t="shared" si="23"/>
        <v>0</v>
      </c>
      <c r="CE172" s="428">
        <f t="shared" si="23"/>
        <v>0</v>
      </c>
      <c r="CF172" s="428">
        <f t="shared" si="23"/>
        <v>0</v>
      </c>
      <c r="CG172" s="428">
        <f t="shared" si="23"/>
        <v>0</v>
      </c>
      <c r="CH172" s="428">
        <f t="shared" si="23"/>
        <v>0</v>
      </c>
      <c r="CI172" s="428">
        <f t="shared" si="23"/>
        <v>0</v>
      </c>
      <c r="CJ172" s="428">
        <f t="shared" si="23"/>
        <v>0</v>
      </c>
      <c r="CK172" s="428">
        <f t="shared" si="23"/>
        <v>0</v>
      </c>
      <c r="CL172" s="428">
        <f t="shared" si="23"/>
        <v>0</v>
      </c>
      <c r="CM172" s="428">
        <f t="shared" si="23"/>
        <v>0</v>
      </c>
      <c r="CN172" s="428">
        <f t="shared" si="23"/>
        <v>0</v>
      </c>
      <c r="CO172" s="428">
        <f t="shared" si="23"/>
        <v>0</v>
      </c>
      <c r="CP172" s="428">
        <f t="shared" si="23"/>
        <v>0</v>
      </c>
      <c r="CQ172" s="428">
        <f t="shared" ref="CQ172:FB172" si="24">SUM(CQ14:CQ170)</f>
        <v>0</v>
      </c>
      <c r="CR172" s="428">
        <f t="shared" si="24"/>
        <v>0</v>
      </c>
      <c r="CS172" s="428">
        <f t="shared" si="24"/>
        <v>0</v>
      </c>
      <c r="CT172" s="428">
        <f t="shared" si="24"/>
        <v>0</v>
      </c>
      <c r="CU172" s="428">
        <f t="shared" si="24"/>
        <v>0</v>
      </c>
      <c r="CV172" s="428">
        <f t="shared" si="24"/>
        <v>0</v>
      </c>
      <c r="CW172" s="428">
        <f t="shared" si="24"/>
        <v>0</v>
      </c>
      <c r="CX172" s="428">
        <f t="shared" si="24"/>
        <v>0</v>
      </c>
      <c r="CY172" s="428">
        <f t="shared" si="24"/>
        <v>0</v>
      </c>
      <c r="CZ172" s="428">
        <f t="shared" si="24"/>
        <v>0</v>
      </c>
      <c r="DA172" s="428">
        <f t="shared" si="24"/>
        <v>0</v>
      </c>
      <c r="DB172" s="428">
        <f t="shared" si="24"/>
        <v>0</v>
      </c>
      <c r="DC172" s="428">
        <f t="shared" si="24"/>
        <v>0</v>
      </c>
      <c r="DD172" s="428">
        <f t="shared" si="24"/>
        <v>0</v>
      </c>
      <c r="DE172" s="428">
        <f t="shared" si="24"/>
        <v>0</v>
      </c>
      <c r="DF172" s="428">
        <f t="shared" si="24"/>
        <v>0</v>
      </c>
      <c r="DG172" s="428">
        <f t="shared" si="24"/>
        <v>0</v>
      </c>
      <c r="DH172" s="428">
        <f t="shared" si="24"/>
        <v>0</v>
      </c>
      <c r="DI172" s="428">
        <f t="shared" si="24"/>
        <v>0</v>
      </c>
      <c r="DJ172" s="428">
        <f t="shared" si="24"/>
        <v>0</v>
      </c>
      <c r="DK172" s="428">
        <f t="shared" si="24"/>
        <v>0</v>
      </c>
      <c r="DL172" s="428">
        <f t="shared" si="24"/>
        <v>0</v>
      </c>
      <c r="DM172" s="428">
        <f t="shared" si="24"/>
        <v>0</v>
      </c>
      <c r="DN172" s="428">
        <f t="shared" si="24"/>
        <v>0</v>
      </c>
      <c r="DO172" s="428">
        <f t="shared" si="24"/>
        <v>0</v>
      </c>
      <c r="DP172" s="428">
        <f t="shared" si="24"/>
        <v>0</v>
      </c>
      <c r="DQ172" s="428">
        <f t="shared" si="24"/>
        <v>0</v>
      </c>
      <c r="DR172" s="428">
        <f t="shared" si="24"/>
        <v>0</v>
      </c>
      <c r="DS172" s="428">
        <f t="shared" si="24"/>
        <v>0</v>
      </c>
      <c r="DT172" s="428">
        <f t="shared" si="24"/>
        <v>0</v>
      </c>
      <c r="DU172" s="428">
        <f t="shared" si="24"/>
        <v>0</v>
      </c>
      <c r="DV172" s="428">
        <f t="shared" si="24"/>
        <v>0</v>
      </c>
      <c r="DW172" s="428">
        <f t="shared" si="24"/>
        <v>0</v>
      </c>
      <c r="DX172" s="428">
        <f t="shared" si="24"/>
        <v>0</v>
      </c>
      <c r="DY172" s="428">
        <f t="shared" si="24"/>
        <v>0</v>
      </c>
      <c r="DZ172" s="428">
        <f t="shared" si="24"/>
        <v>0</v>
      </c>
      <c r="EA172" s="428">
        <f t="shared" si="24"/>
        <v>0</v>
      </c>
      <c r="EB172" s="428">
        <f t="shared" si="24"/>
        <v>0</v>
      </c>
      <c r="EC172" s="428">
        <f t="shared" si="24"/>
        <v>0</v>
      </c>
      <c r="ED172" s="428">
        <f t="shared" si="24"/>
        <v>0</v>
      </c>
      <c r="EE172" s="428">
        <f t="shared" si="24"/>
        <v>0</v>
      </c>
      <c r="EF172" s="428">
        <f t="shared" si="24"/>
        <v>0</v>
      </c>
      <c r="EG172" s="428">
        <f t="shared" si="24"/>
        <v>0</v>
      </c>
      <c r="EH172" s="428">
        <f t="shared" si="24"/>
        <v>0</v>
      </c>
      <c r="EI172" s="428">
        <f t="shared" si="24"/>
        <v>0</v>
      </c>
      <c r="EJ172" s="428">
        <f t="shared" si="24"/>
        <v>0</v>
      </c>
      <c r="EK172" s="428">
        <f t="shared" si="24"/>
        <v>0</v>
      </c>
      <c r="EL172" s="428">
        <f t="shared" si="24"/>
        <v>0</v>
      </c>
      <c r="EM172" s="428">
        <f t="shared" si="24"/>
        <v>0</v>
      </c>
      <c r="EN172" s="428">
        <f t="shared" si="24"/>
        <v>0</v>
      </c>
      <c r="EO172" s="428">
        <f t="shared" si="24"/>
        <v>0</v>
      </c>
      <c r="EP172" s="428">
        <f t="shared" si="24"/>
        <v>0</v>
      </c>
      <c r="EQ172" s="428">
        <f t="shared" si="24"/>
        <v>0</v>
      </c>
      <c r="ER172" s="428">
        <f t="shared" si="24"/>
        <v>0</v>
      </c>
      <c r="ES172" s="428">
        <f t="shared" si="24"/>
        <v>0</v>
      </c>
      <c r="ET172" s="428">
        <f t="shared" si="24"/>
        <v>0</v>
      </c>
      <c r="EU172" s="428">
        <f t="shared" si="24"/>
        <v>0</v>
      </c>
      <c r="EV172" s="428">
        <f t="shared" si="24"/>
        <v>0</v>
      </c>
      <c r="EW172" s="428">
        <f t="shared" si="24"/>
        <v>0</v>
      </c>
      <c r="EX172" s="428">
        <f t="shared" si="24"/>
        <v>0</v>
      </c>
      <c r="EY172" s="428">
        <f t="shared" si="24"/>
        <v>0</v>
      </c>
      <c r="EZ172" s="428">
        <f t="shared" si="24"/>
        <v>0</v>
      </c>
      <c r="FA172" s="428">
        <f t="shared" si="24"/>
        <v>0</v>
      </c>
      <c r="FB172" s="428">
        <f t="shared" si="24"/>
        <v>0</v>
      </c>
      <c r="FC172" s="428">
        <f t="shared" ref="FC172:HN172" si="25">SUM(FC14:FC170)</f>
        <v>0</v>
      </c>
      <c r="FD172" s="428">
        <f t="shared" si="25"/>
        <v>0</v>
      </c>
      <c r="FE172" s="428">
        <f t="shared" si="25"/>
        <v>0</v>
      </c>
      <c r="FF172" s="428">
        <f t="shared" si="25"/>
        <v>0</v>
      </c>
      <c r="FG172" s="428">
        <f t="shared" si="25"/>
        <v>0</v>
      </c>
      <c r="FH172" s="428">
        <f t="shared" si="25"/>
        <v>0</v>
      </c>
      <c r="FI172" s="428">
        <f t="shared" si="25"/>
        <v>0</v>
      </c>
      <c r="FJ172" s="428">
        <f t="shared" si="25"/>
        <v>0</v>
      </c>
      <c r="FK172" s="428">
        <f t="shared" si="25"/>
        <v>0</v>
      </c>
      <c r="FL172" s="428">
        <f t="shared" si="25"/>
        <v>0</v>
      </c>
      <c r="FM172" s="428">
        <f t="shared" si="25"/>
        <v>0</v>
      </c>
      <c r="FN172" s="428">
        <f t="shared" si="25"/>
        <v>0</v>
      </c>
      <c r="FO172" s="428">
        <f t="shared" si="25"/>
        <v>0</v>
      </c>
      <c r="FP172" s="428">
        <f t="shared" si="25"/>
        <v>0</v>
      </c>
      <c r="FQ172" s="428">
        <f t="shared" si="25"/>
        <v>0</v>
      </c>
      <c r="FR172" s="428">
        <f t="shared" si="25"/>
        <v>0</v>
      </c>
      <c r="FS172" s="428">
        <f t="shared" si="25"/>
        <v>0</v>
      </c>
      <c r="FT172" s="428">
        <f t="shared" si="25"/>
        <v>0</v>
      </c>
      <c r="FU172" s="428">
        <f t="shared" si="25"/>
        <v>0</v>
      </c>
      <c r="FV172" s="428">
        <f t="shared" si="25"/>
        <v>0</v>
      </c>
      <c r="FW172" s="428">
        <f t="shared" si="25"/>
        <v>0</v>
      </c>
      <c r="FX172" s="428">
        <f t="shared" si="25"/>
        <v>0</v>
      </c>
      <c r="FY172" s="428">
        <f t="shared" si="25"/>
        <v>0</v>
      </c>
      <c r="FZ172" s="428">
        <f t="shared" si="25"/>
        <v>0</v>
      </c>
      <c r="GA172" s="428">
        <f t="shared" si="25"/>
        <v>0</v>
      </c>
      <c r="GB172" s="428">
        <f t="shared" si="25"/>
        <v>0</v>
      </c>
      <c r="GC172" s="428">
        <f t="shared" si="25"/>
        <v>0</v>
      </c>
      <c r="GD172" s="428">
        <f t="shared" si="25"/>
        <v>0</v>
      </c>
      <c r="GE172" s="428">
        <f t="shared" si="25"/>
        <v>0</v>
      </c>
      <c r="GF172" s="428">
        <f t="shared" si="25"/>
        <v>0</v>
      </c>
      <c r="GG172" s="428">
        <f t="shared" si="25"/>
        <v>0</v>
      </c>
      <c r="GH172" s="428">
        <f t="shared" si="25"/>
        <v>0</v>
      </c>
      <c r="GI172" s="428">
        <f t="shared" si="25"/>
        <v>0</v>
      </c>
      <c r="GJ172" s="428">
        <f t="shared" si="25"/>
        <v>0</v>
      </c>
      <c r="GK172" s="428">
        <f t="shared" si="25"/>
        <v>0</v>
      </c>
      <c r="GL172" s="428">
        <f t="shared" si="25"/>
        <v>0</v>
      </c>
      <c r="GM172" s="428">
        <f t="shared" si="25"/>
        <v>0</v>
      </c>
      <c r="GN172" s="428">
        <f t="shared" si="25"/>
        <v>0</v>
      </c>
      <c r="GO172" s="428">
        <f t="shared" si="25"/>
        <v>0</v>
      </c>
      <c r="GP172" s="428">
        <f t="shared" si="25"/>
        <v>0</v>
      </c>
      <c r="GQ172" s="428">
        <f t="shared" si="25"/>
        <v>0</v>
      </c>
      <c r="GR172" s="428">
        <f t="shared" si="25"/>
        <v>0</v>
      </c>
      <c r="GS172" s="428">
        <f t="shared" si="25"/>
        <v>0</v>
      </c>
      <c r="GT172" s="428">
        <f t="shared" si="25"/>
        <v>0</v>
      </c>
      <c r="GU172" s="428">
        <f t="shared" si="25"/>
        <v>0</v>
      </c>
      <c r="GV172" s="428">
        <f t="shared" si="25"/>
        <v>0</v>
      </c>
      <c r="GW172" s="428">
        <f t="shared" si="25"/>
        <v>0</v>
      </c>
      <c r="GX172" s="428">
        <f t="shared" si="25"/>
        <v>0</v>
      </c>
      <c r="GY172" s="428">
        <f t="shared" si="25"/>
        <v>0</v>
      </c>
      <c r="GZ172" s="428">
        <f t="shared" si="25"/>
        <v>0</v>
      </c>
      <c r="HA172" s="428">
        <f t="shared" si="25"/>
        <v>0</v>
      </c>
      <c r="HB172" s="428">
        <f t="shared" si="25"/>
        <v>0</v>
      </c>
      <c r="HC172" s="428">
        <f t="shared" si="25"/>
        <v>0</v>
      </c>
      <c r="HD172" s="428">
        <f t="shared" si="25"/>
        <v>0</v>
      </c>
      <c r="HE172" s="428">
        <f t="shared" si="25"/>
        <v>0</v>
      </c>
      <c r="HF172" s="428">
        <f t="shared" si="25"/>
        <v>0</v>
      </c>
      <c r="HG172" s="428">
        <f t="shared" si="25"/>
        <v>0</v>
      </c>
      <c r="HH172" s="428">
        <f t="shared" si="25"/>
        <v>0</v>
      </c>
      <c r="HI172" s="428">
        <f t="shared" si="25"/>
        <v>0</v>
      </c>
      <c r="HJ172" s="428">
        <f t="shared" si="25"/>
        <v>0</v>
      </c>
      <c r="HK172" s="428">
        <f t="shared" si="25"/>
        <v>0</v>
      </c>
      <c r="HL172" s="428">
        <f t="shared" si="25"/>
        <v>0</v>
      </c>
      <c r="HM172" s="428">
        <f t="shared" si="25"/>
        <v>0</v>
      </c>
      <c r="HN172" s="428">
        <f t="shared" si="25"/>
        <v>0</v>
      </c>
      <c r="HO172" s="428">
        <f t="shared" ref="HO172:IT172" si="26">SUM(HO14:HO170)</f>
        <v>0</v>
      </c>
      <c r="HP172" s="428">
        <f t="shared" si="26"/>
        <v>0</v>
      </c>
      <c r="HQ172" s="428">
        <f t="shared" si="26"/>
        <v>0</v>
      </c>
      <c r="HR172" s="428">
        <f t="shared" si="26"/>
        <v>0</v>
      </c>
      <c r="HS172" s="428">
        <f t="shared" si="26"/>
        <v>0</v>
      </c>
      <c r="HT172" s="428">
        <f t="shared" si="26"/>
        <v>0</v>
      </c>
      <c r="HU172" s="428">
        <f t="shared" si="26"/>
        <v>0</v>
      </c>
      <c r="HV172" s="428">
        <f t="shared" si="26"/>
        <v>0</v>
      </c>
      <c r="HW172" s="428">
        <f t="shared" si="26"/>
        <v>0</v>
      </c>
      <c r="HX172" s="428">
        <f t="shared" si="26"/>
        <v>0</v>
      </c>
      <c r="HY172" s="428">
        <f t="shared" si="26"/>
        <v>0</v>
      </c>
      <c r="HZ172" s="428">
        <f t="shared" si="26"/>
        <v>0</v>
      </c>
      <c r="IA172" s="428">
        <f t="shared" si="26"/>
        <v>0</v>
      </c>
      <c r="IB172" s="428">
        <f t="shared" si="26"/>
        <v>0</v>
      </c>
      <c r="IC172" s="428">
        <f t="shared" si="26"/>
        <v>0</v>
      </c>
      <c r="ID172" s="428">
        <f t="shared" si="26"/>
        <v>0</v>
      </c>
      <c r="IE172" s="428">
        <f t="shared" si="26"/>
        <v>0</v>
      </c>
      <c r="IF172" s="428">
        <f t="shared" si="26"/>
        <v>0</v>
      </c>
      <c r="IG172" s="428">
        <f t="shared" si="26"/>
        <v>0</v>
      </c>
      <c r="IH172" s="428">
        <f t="shared" si="26"/>
        <v>0</v>
      </c>
      <c r="II172" s="428">
        <f t="shared" si="26"/>
        <v>0</v>
      </c>
      <c r="IJ172" s="428">
        <f t="shared" si="26"/>
        <v>0</v>
      </c>
      <c r="IK172" s="428">
        <f t="shared" si="26"/>
        <v>0</v>
      </c>
      <c r="IL172" s="428">
        <f t="shared" si="26"/>
        <v>0</v>
      </c>
      <c r="IM172" s="428">
        <f t="shared" si="26"/>
        <v>0</v>
      </c>
      <c r="IN172" s="428">
        <f t="shared" si="26"/>
        <v>0</v>
      </c>
      <c r="IO172" s="428">
        <f t="shared" si="26"/>
        <v>0</v>
      </c>
      <c r="IP172" s="428">
        <f t="shared" si="26"/>
        <v>0</v>
      </c>
      <c r="IQ172" s="428">
        <f t="shared" si="26"/>
        <v>0</v>
      </c>
      <c r="IR172" s="428">
        <f t="shared" si="26"/>
        <v>0</v>
      </c>
      <c r="IS172" s="428">
        <f t="shared" si="26"/>
        <v>0</v>
      </c>
      <c r="IT172" s="464">
        <f t="shared" si="26"/>
        <v>0</v>
      </c>
      <c r="IU172" s="428">
        <f>SUM(IU14:IU170)</f>
        <v>0</v>
      </c>
    </row>
    <row r="173" spans="1:255" x14ac:dyDescent="0.25">
      <c r="A173" s="437"/>
      <c r="B173" s="429"/>
      <c r="C173" s="430"/>
      <c r="D173" s="431" t="s">
        <v>585</v>
      </c>
      <c r="E173" s="441" t="str">
        <f>IF(E12-E172=0,"ja",ROUND(E12-E172,3))</f>
        <v>ja</v>
      </c>
      <c r="F173" s="441" t="str">
        <f>IF(F12-F172=0,"ja",ROUND(F12-F172,3))</f>
        <v>ja</v>
      </c>
      <c r="G173" s="441" t="str">
        <f t="shared" ref="G173:AA173" si="27">IF(G12-G172=0,"ja",ROUND(G12-G172,3))</f>
        <v>ja</v>
      </c>
      <c r="H173" s="441" t="str">
        <f t="shared" si="27"/>
        <v>ja</v>
      </c>
      <c r="I173" s="441" t="str">
        <f t="shared" si="27"/>
        <v>ja</v>
      </c>
      <c r="J173" s="441" t="str">
        <f t="shared" si="27"/>
        <v>ja</v>
      </c>
      <c r="K173" s="441" t="str">
        <f t="shared" si="27"/>
        <v>ja</v>
      </c>
      <c r="L173" s="441" t="str">
        <f t="shared" si="27"/>
        <v>ja</v>
      </c>
      <c r="M173" s="441" t="str">
        <f t="shared" si="27"/>
        <v>ja</v>
      </c>
      <c r="N173" s="441" t="str">
        <f>IF(N12-N172=0,"ja",ROUND(N12-N172,3))</f>
        <v>ja</v>
      </c>
      <c r="O173" s="441" t="str">
        <f t="shared" si="27"/>
        <v>ja</v>
      </c>
      <c r="P173" s="441" t="str">
        <f t="shared" si="27"/>
        <v>ja</v>
      </c>
      <c r="Q173" s="441" t="str">
        <f t="shared" si="27"/>
        <v>ja</v>
      </c>
      <c r="R173" s="441" t="str">
        <f t="shared" si="27"/>
        <v>ja</v>
      </c>
      <c r="S173" s="441" t="str">
        <f t="shared" si="27"/>
        <v>ja</v>
      </c>
      <c r="T173" s="441" t="str">
        <f t="shared" si="27"/>
        <v>ja</v>
      </c>
      <c r="U173" s="441" t="str">
        <f t="shared" si="27"/>
        <v>ja</v>
      </c>
      <c r="V173" s="441" t="str">
        <f t="shared" si="27"/>
        <v>ja</v>
      </c>
      <c r="W173" s="441" t="str">
        <f t="shared" si="27"/>
        <v>ja</v>
      </c>
      <c r="X173" s="441" t="str">
        <f t="shared" si="27"/>
        <v>ja</v>
      </c>
      <c r="Y173" s="441" t="str">
        <f t="shared" si="27"/>
        <v>ja</v>
      </c>
      <c r="Z173" s="441" t="str">
        <f t="shared" si="27"/>
        <v>ja</v>
      </c>
      <c r="AA173" s="441" t="str">
        <f t="shared" si="27"/>
        <v>ja</v>
      </c>
      <c r="AB173" s="441" t="str">
        <f t="shared" ref="AB173" si="28">IF(AB12-AB172=0,"ja",ROUND(AB12-AB172,3))</f>
        <v>ja</v>
      </c>
      <c r="AC173" s="441" t="str">
        <f t="shared" ref="AC173" si="29">IF(AC12-AC172=0,"ja",ROUND(AC12-AC172,3))</f>
        <v>ja</v>
      </c>
      <c r="AD173" s="441" t="str">
        <f t="shared" ref="AD173" si="30">IF(AD12-AD172=0,"ja",ROUND(AD12-AD172,3))</f>
        <v>ja</v>
      </c>
      <c r="AE173" s="441" t="str">
        <f t="shared" ref="AE173" si="31">IF(AE12-AE172=0,"ja",ROUND(AE12-AE172,3))</f>
        <v>ja</v>
      </c>
      <c r="AF173" s="441" t="str">
        <f t="shared" ref="AF173" si="32">IF(AF12-AF172=0,"ja",ROUND(AF12-AF172,3))</f>
        <v>ja</v>
      </c>
      <c r="AG173" s="441" t="str">
        <f t="shared" ref="AG173" si="33">IF(AG12-AG172=0,"ja",ROUND(AG12-AG172,3))</f>
        <v>ja</v>
      </c>
      <c r="AH173" s="441" t="str">
        <f t="shared" ref="AH173" si="34">IF(AH12-AH172=0,"ja",ROUND(AH12-AH172,3))</f>
        <v>ja</v>
      </c>
      <c r="AI173" s="441" t="str">
        <f t="shared" ref="AI173" si="35">IF(AI12-AI172=0,"ja",ROUND(AI12-AI172,3))</f>
        <v>ja</v>
      </c>
      <c r="AJ173" s="441" t="str">
        <f t="shared" ref="AJ173" si="36">IF(AJ12-AJ172=0,"ja",ROUND(AJ12-AJ172,3))</f>
        <v>ja</v>
      </c>
      <c r="AK173" s="441" t="str">
        <f t="shared" ref="AK173" si="37">IF(AK12-AK172=0,"ja",ROUND(AK12-AK172,3))</f>
        <v>ja</v>
      </c>
      <c r="AL173" s="441" t="str">
        <f t="shared" ref="AL173" si="38">IF(AL12-AL172=0,"ja",ROUND(AL12-AL172,3))</f>
        <v>ja</v>
      </c>
      <c r="AM173" s="441" t="str">
        <f t="shared" ref="AM173" si="39">IF(AM12-AM172=0,"ja",ROUND(AM12-AM172,3))</f>
        <v>ja</v>
      </c>
      <c r="AN173" s="441" t="str">
        <f t="shared" ref="AN173" si="40">IF(AN12-AN172=0,"ja",ROUND(AN12-AN172,3))</f>
        <v>ja</v>
      </c>
      <c r="AO173" s="441" t="str">
        <f t="shared" ref="AO173" si="41">IF(AO12-AO172=0,"ja",ROUND(AO12-AO172,3))</f>
        <v>ja</v>
      </c>
      <c r="AP173" s="441" t="str">
        <f t="shared" ref="AP173" si="42">IF(AP12-AP172=0,"ja",ROUND(AP12-AP172,3))</f>
        <v>ja</v>
      </c>
      <c r="AQ173" s="441" t="str">
        <f t="shared" ref="AQ173" si="43">IF(AQ12-AQ172=0,"ja",ROUND(AQ12-AQ172,3))</f>
        <v>ja</v>
      </c>
      <c r="AR173" s="441" t="str">
        <f t="shared" ref="AR173" si="44">IF(AR12-AR172=0,"ja",ROUND(AR12-AR172,3))</f>
        <v>ja</v>
      </c>
      <c r="AS173" s="441" t="str">
        <f t="shared" ref="AS173" si="45">IF(AS12-AS172=0,"ja",ROUND(AS12-AS172,3))</f>
        <v>ja</v>
      </c>
      <c r="AT173" s="441" t="str">
        <f t="shared" ref="AT173" si="46">IF(AT12-AT172=0,"ja",ROUND(AT12-AT172,3))</f>
        <v>ja</v>
      </c>
      <c r="AU173" s="441" t="str">
        <f t="shared" ref="AU173" si="47">IF(AU12-AU172=0,"ja",ROUND(AU12-AU172,3))</f>
        <v>ja</v>
      </c>
      <c r="AV173" s="441" t="str">
        <f t="shared" ref="AV173" si="48">IF(AV12-AV172=0,"ja",ROUND(AV12-AV172,3))</f>
        <v>ja</v>
      </c>
      <c r="AW173" s="441" t="str">
        <f t="shared" ref="AW173" si="49">IF(AW12-AW172=0,"ja",ROUND(AW12-AW172,3))</f>
        <v>ja</v>
      </c>
      <c r="AX173" s="441" t="str">
        <f t="shared" ref="AX173" si="50">IF(AX12-AX172=0,"ja",ROUND(AX12-AX172,3))</f>
        <v>ja</v>
      </c>
      <c r="AY173" s="441" t="str">
        <f t="shared" ref="AY173" si="51">IF(AY12-AY172=0,"ja",ROUND(AY12-AY172,3))</f>
        <v>ja</v>
      </c>
      <c r="AZ173" s="441" t="str">
        <f t="shared" ref="AZ173" si="52">IF(AZ12-AZ172=0,"ja",ROUND(AZ12-AZ172,3))</f>
        <v>ja</v>
      </c>
      <c r="BA173" s="441" t="str">
        <f t="shared" ref="BA173" si="53">IF(BA12-BA172=0,"ja",ROUND(BA12-BA172,3))</f>
        <v>ja</v>
      </c>
      <c r="BB173" s="441" t="str">
        <f t="shared" ref="BB173" si="54">IF(BB12-BB172=0,"ja",ROUND(BB12-BB172,3))</f>
        <v>ja</v>
      </c>
      <c r="BC173" s="441" t="str">
        <f t="shared" ref="BC173" si="55">IF(BC12-BC172=0,"ja",ROUND(BC12-BC172,3))</f>
        <v>ja</v>
      </c>
      <c r="BD173" s="441" t="str">
        <f t="shared" ref="BD173" si="56">IF(BD12-BD172=0,"ja",ROUND(BD12-BD172,3))</f>
        <v>ja</v>
      </c>
      <c r="BE173" s="441" t="str">
        <f t="shared" ref="BE173" si="57">IF(BE12-BE172=0,"ja",ROUND(BE12-BE172,3))</f>
        <v>ja</v>
      </c>
      <c r="BF173" s="441" t="str">
        <f t="shared" ref="BF173" si="58">IF(BF12-BF172=0,"ja",ROUND(BF12-BF172,3))</f>
        <v>ja</v>
      </c>
      <c r="BG173" s="441" t="str">
        <f t="shared" ref="BG173" si="59">IF(BG12-BG172=0,"ja",ROUND(BG12-BG172,3))</f>
        <v>ja</v>
      </c>
      <c r="BH173" s="441" t="str">
        <f t="shared" ref="BH173" si="60">IF(BH12-BH172=0,"ja",ROUND(BH12-BH172,3))</f>
        <v>ja</v>
      </c>
      <c r="BI173" s="441" t="str">
        <f t="shared" ref="BI173" si="61">IF(BI12-BI172=0,"ja",ROUND(BI12-BI172,3))</f>
        <v>ja</v>
      </c>
      <c r="BJ173" s="441" t="str">
        <f t="shared" ref="BJ173" si="62">IF(BJ12-BJ172=0,"ja",ROUND(BJ12-BJ172,3))</f>
        <v>ja</v>
      </c>
      <c r="BK173" s="441" t="str">
        <f t="shared" ref="BK173" si="63">IF(BK12-BK172=0,"ja",ROUND(BK12-BK172,3))</f>
        <v>ja</v>
      </c>
      <c r="BL173" s="441" t="str">
        <f t="shared" ref="BL173" si="64">IF(BL12-BL172=0,"ja",ROUND(BL12-BL172,3))</f>
        <v>ja</v>
      </c>
      <c r="BM173" s="441" t="str">
        <f t="shared" ref="BM173" si="65">IF(BM12-BM172=0,"ja",ROUND(BM12-BM172,3))</f>
        <v>ja</v>
      </c>
      <c r="BN173" s="441" t="str">
        <f t="shared" ref="BN173" si="66">IF(BN12-BN172=0,"ja",ROUND(BN12-BN172,3))</f>
        <v>ja</v>
      </c>
      <c r="BO173" s="441" t="str">
        <f t="shared" ref="BO173" si="67">IF(BO12-BO172=0,"ja",ROUND(BO12-BO172,3))</f>
        <v>ja</v>
      </c>
      <c r="BP173" s="441" t="str">
        <f t="shared" ref="BP173" si="68">IF(BP12-BP172=0,"ja",ROUND(BP12-BP172,3))</f>
        <v>ja</v>
      </c>
      <c r="BQ173" s="441" t="str">
        <f t="shared" ref="BQ173" si="69">IF(BQ12-BQ172=0,"ja",ROUND(BQ12-BQ172,3))</f>
        <v>ja</v>
      </c>
      <c r="BR173" s="441" t="str">
        <f t="shared" ref="BR173" si="70">IF(BR12-BR172=0,"ja",ROUND(BR12-BR172,3))</f>
        <v>ja</v>
      </c>
      <c r="BS173" s="441" t="str">
        <f t="shared" ref="BS173" si="71">IF(BS12-BS172=0,"ja",ROUND(BS12-BS172,3))</f>
        <v>ja</v>
      </c>
      <c r="BT173" s="441" t="str">
        <f t="shared" ref="BT173" si="72">IF(BT12-BT172=0,"ja",ROUND(BT12-BT172,3))</f>
        <v>ja</v>
      </c>
      <c r="BU173" s="441" t="str">
        <f t="shared" ref="BU173" si="73">IF(BU12-BU172=0,"ja",ROUND(BU12-BU172,3))</f>
        <v>ja</v>
      </c>
      <c r="BV173" s="441" t="str">
        <f t="shared" ref="BV173" si="74">IF(BV12-BV172=0,"ja",ROUND(BV12-BV172,3))</f>
        <v>ja</v>
      </c>
      <c r="BW173" s="441" t="str">
        <f t="shared" ref="BW173" si="75">IF(BW12-BW172=0,"ja",ROUND(BW12-BW172,3))</f>
        <v>ja</v>
      </c>
      <c r="BX173" s="441" t="str">
        <f t="shared" ref="BX173" si="76">IF(BX12-BX172=0,"ja",ROUND(BX12-BX172,3))</f>
        <v>ja</v>
      </c>
      <c r="BY173" s="441" t="str">
        <f t="shared" ref="BY173" si="77">IF(BY12-BY172=0,"ja",ROUND(BY12-BY172,3))</f>
        <v>ja</v>
      </c>
      <c r="BZ173" s="441" t="str">
        <f t="shared" ref="BZ173" si="78">IF(BZ12-BZ172=0,"ja",ROUND(BZ12-BZ172,3))</f>
        <v>ja</v>
      </c>
      <c r="CA173" s="441" t="str">
        <f t="shared" ref="CA173" si="79">IF(CA12-CA172=0,"ja",ROUND(CA12-CA172,3))</f>
        <v>ja</v>
      </c>
      <c r="CB173" s="441" t="str">
        <f t="shared" ref="CB173" si="80">IF(CB12-CB172=0,"ja",ROUND(CB12-CB172,3))</f>
        <v>ja</v>
      </c>
      <c r="CC173" s="441" t="str">
        <f t="shared" ref="CC173" si="81">IF(CC12-CC172=0,"ja",ROUND(CC12-CC172,3))</f>
        <v>ja</v>
      </c>
      <c r="CD173" s="441" t="str">
        <f t="shared" ref="CD173" si="82">IF(CD12-CD172=0,"ja",ROUND(CD12-CD172,3))</f>
        <v>ja</v>
      </c>
      <c r="CE173" s="441" t="str">
        <f t="shared" ref="CE173" si="83">IF(CE12-CE172=0,"ja",ROUND(CE12-CE172,3))</f>
        <v>ja</v>
      </c>
      <c r="CF173" s="441" t="str">
        <f t="shared" ref="CF173" si="84">IF(CF12-CF172=0,"ja",ROUND(CF12-CF172,3))</f>
        <v>ja</v>
      </c>
      <c r="CG173" s="441" t="str">
        <f t="shared" ref="CG173" si="85">IF(CG12-CG172=0,"ja",ROUND(CG12-CG172,3))</f>
        <v>ja</v>
      </c>
      <c r="CH173" s="441" t="str">
        <f t="shared" ref="CH173" si="86">IF(CH12-CH172=0,"ja",ROUND(CH12-CH172,3))</f>
        <v>ja</v>
      </c>
      <c r="CI173" s="441" t="str">
        <f t="shared" ref="CI173" si="87">IF(CI12-CI172=0,"ja",ROUND(CI12-CI172,3))</f>
        <v>ja</v>
      </c>
      <c r="CJ173" s="441" t="str">
        <f t="shared" ref="CJ173" si="88">IF(CJ12-CJ172=0,"ja",ROUND(CJ12-CJ172,3))</f>
        <v>ja</v>
      </c>
      <c r="CK173" s="441" t="str">
        <f t="shared" ref="CK173" si="89">IF(CK12-CK172=0,"ja",ROUND(CK12-CK172,3))</f>
        <v>ja</v>
      </c>
      <c r="CL173" s="441" t="str">
        <f t="shared" ref="CL173" si="90">IF(CL12-CL172=0,"ja",ROUND(CL12-CL172,3))</f>
        <v>ja</v>
      </c>
      <c r="CM173" s="441" t="str">
        <f t="shared" ref="CM173" si="91">IF(CM12-CM172=0,"ja",ROUND(CM12-CM172,3))</f>
        <v>ja</v>
      </c>
      <c r="CN173" s="441" t="str">
        <f t="shared" ref="CN173" si="92">IF(CN12-CN172=0,"ja",ROUND(CN12-CN172,3))</f>
        <v>ja</v>
      </c>
      <c r="CO173" s="441" t="str">
        <f t="shared" ref="CO173" si="93">IF(CO12-CO172=0,"ja",ROUND(CO12-CO172,3))</f>
        <v>ja</v>
      </c>
      <c r="CP173" s="441" t="str">
        <f t="shared" ref="CP173" si="94">IF(CP12-CP172=0,"ja",ROUND(CP12-CP172,3))</f>
        <v>ja</v>
      </c>
      <c r="CQ173" s="441" t="str">
        <f t="shared" ref="CQ173" si="95">IF(CQ12-CQ172=0,"ja",ROUND(CQ12-CQ172,3))</f>
        <v>ja</v>
      </c>
      <c r="CR173" s="441" t="str">
        <f t="shared" ref="CR173" si="96">IF(CR12-CR172=0,"ja",ROUND(CR12-CR172,3))</f>
        <v>ja</v>
      </c>
      <c r="CS173" s="441" t="str">
        <f t="shared" ref="CS173" si="97">IF(CS12-CS172=0,"ja",ROUND(CS12-CS172,3))</f>
        <v>ja</v>
      </c>
      <c r="CT173" s="441" t="str">
        <f t="shared" ref="CT173" si="98">IF(CT12-CT172=0,"ja",ROUND(CT12-CT172,3))</f>
        <v>ja</v>
      </c>
      <c r="CU173" s="441" t="str">
        <f t="shared" ref="CU173" si="99">IF(CU12-CU172=0,"ja",ROUND(CU12-CU172,3))</f>
        <v>ja</v>
      </c>
      <c r="CV173" s="441" t="str">
        <f t="shared" ref="CV173" si="100">IF(CV12-CV172=0,"ja",ROUND(CV12-CV172,3))</f>
        <v>ja</v>
      </c>
      <c r="CW173" s="441" t="str">
        <f t="shared" ref="CW173" si="101">IF(CW12-CW172=0,"ja",ROUND(CW12-CW172,3))</f>
        <v>ja</v>
      </c>
      <c r="CX173" s="441" t="str">
        <f t="shared" ref="CX173" si="102">IF(CX12-CX172=0,"ja",ROUND(CX12-CX172,3))</f>
        <v>ja</v>
      </c>
      <c r="CY173" s="441" t="str">
        <f t="shared" ref="CY173" si="103">IF(CY12-CY172=0,"ja",ROUND(CY12-CY172,3))</f>
        <v>ja</v>
      </c>
      <c r="CZ173" s="441" t="str">
        <f t="shared" ref="CZ173" si="104">IF(CZ12-CZ172=0,"ja",ROUND(CZ12-CZ172,3))</f>
        <v>ja</v>
      </c>
      <c r="DA173" s="441" t="str">
        <f t="shared" ref="DA173" si="105">IF(DA12-DA172=0,"ja",ROUND(DA12-DA172,3))</f>
        <v>ja</v>
      </c>
      <c r="DB173" s="441" t="str">
        <f t="shared" ref="DB173" si="106">IF(DB12-DB172=0,"ja",ROUND(DB12-DB172,3))</f>
        <v>ja</v>
      </c>
      <c r="DC173" s="441" t="str">
        <f t="shared" ref="DC173" si="107">IF(DC12-DC172=0,"ja",ROUND(DC12-DC172,3))</f>
        <v>ja</v>
      </c>
      <c r="DD173" s="441" t="str">
        <f t="shared" ref="DD173" si="108">IF(DD12-DD172=0,"ja",ROUND(DD12-DD172,3))</f>
        <v>ja</v>
      </c>
      <c r="DE173" s="441" t="str">
        <f t="shared" ref="DE173" si="109">IF(DE12-DE172=0,"ja",ROUND(DE12-DE172,3))</f>
        <v>ja</v>
      </c>
      <c r="DF173" s="441" t="str">
        <f t="shared" ref="DF173" si="110">IF(DF12-DF172=0,"ja",ROUND(DF12-DF172,3))</f>
        <v>ja</v>
      </c>
      <c r="DG173" s="441" t="str">
        <f t="shared" ref="DG173" si="111">IF(DG12-DG172=0,"ja",ROUND(DG12-DG172,3))</f>
        <v>ja</v>
      </c>
      <c r="DH173" s="441" t="str">
        <f t="shared" ref="DH173" si="112">IF(DH12-DH172=0,"ja",ROUND(DH12-DH172,3))</f>
        <v>ja</v>
      </c>
      <c r="DI173" s="441" t="str">
        <f t="shared" ref="DI173" si="113">IF(DI12-DI172=0,"ja",ROUND(DI12-DI172,3))</f>
        <v>ja</v>
      </c>
      <c r="DJ173" s="441" t="str">
        <f t="shared" ref="DJ173" si="114">IF(DJ12-DJ172=0,"ja",ROUND(DJ12-DJ172,3))</f>
        <v>ja</v>
      </c>
      <c r="DK173" s="441" t="str">
        <f t="shared" ref="DK173" si="115">IF(DK12-DK172=0,"ja",ROUND(DK12-DK172,3))</f>
        <v>ja</v>
      </c>
      <c r="DL173" s="441" t="str">
        <f t="shared" ref="DL173" si="116">IF(DL12-DL172=0,"ja",ROUND(DL12-DL172,3))</f>
        <v>ja</v>
      </c>
      <c r="DM173" s="441" t="str">
        <f t="shared" ref="DM173" si="117">IF(DM12-DM172=0,"ja",ROUND(DM12-DM172,3))</f>
        <v>ja</v>
      </c>
      <c r="DN173" s="441" t="str">
        <f t="shared" ref="DN173" si="118">IF(DN12-DN172=0,"ja",ROUND(DN12-DN172,3))</f>
        <v>ja</v>
      </c>
      <c r="DO173" s="441" t="str">
        <f t="shared" ref="DO173" si="119">IF(DO12-DO172=0,"ja",ROUND(DO12-DO172,3))</f>
        <v>ja</v>
      </c>
      <c r="DP173" s="441" t="str">
        <f t="shared" ref="DP173" si="120">IF(DP12-DP172=0,"ja",ROUND(DP12-DP172,3))</f>
        <v>ja</v>
      </c>
      <c r="DQ173" s="441" t="str">
        <f t="shared" ref="DQ173" si="121">IF(DQ12-DQ172=0,"ja",ROUND(DQ12-DQ172,3))</f>
        <v>ja</v>
      </c>
      <c r="DR173" s="441" t="str">
        <f t="shared" ref="DR173" si="122">IF(DR12-DR172=0,"ja",ROUND(DR12-DR172,3))</f>
        <v>ja</v>
      </c>
      <c r="DS173" s="441" t="str">
        <f t="shared" ref="DS173" si="123">IF(DS12-DS172=0,"ja",ROUND(DS12-DS172,3))</f>
        <v>ja</v>
      </c>
      <c r="DT173" s="441" t="str">
        <f t="shared" ref="DT173" si="124">IF(DT12-DT172=0,"ja",ROUND(DT12-DT172,3))</f>
        <v>ja</v>
      </c>
      <c r="DU173" s="441" t="str">
        <f t="shared" ref="DU173" si="125">IF(DU12-DU172=0,"ja",ROUND(DU12-DU172,3))</f>
        <v>ja</v>
      </c>
      <c r="DV173" s="441" t="str">
        <f t="shared" ref="DV173" si="126">IF(DV12-DV172=0,"ja",ROUND(DV12-DV172,3))</f>
        <v>ja</v>
      </c>
      <c r="DW173" s="441" t="str">
        <f t="shared" ref="DW173" si="127">IF(DW12-DW172=0,"ja",ROUND(DW12-DW172,3))</f>
        <v>ja</v>
      </c>
      <c r="DX173" s="441" t="str">
        <f t="shared" ref="DX173" si="128">IF(DX12-DX172=0,"ja",ROUND(DX12-DX172,3))</f>
        <v>ja</v>
      </c>
      <c r="DY173" s="441" t="str">
        <f t="shared" ref="DY173" si="129">IF(DY12-DY172=0,"ja",ROUND(DY12-DY172,3))</f>
        <v>ja</v>
      </c>
      <c r="DZ173" s="441" t="str">
        <f t="shared" ref="DZ173" si="130">IF(DZ12-DZ172=0,"ja",ROUND(DZ12-DZ172,3))</f>
        <v>ja</v>
      </c>
      <c r="EA173" s="441" t="str">
        <f t="shared" ref="EA173" si="131">IF(EA12-EA172=0,"ja",ROUND(EA12-EA172,3))</f>
        <v>ja</v>
      </c>
      <c r="EB173" s="441" t="str">
        <f t="shared" ref="EB173" si="132">IF(EB12-EB172=0,"ja",ROUND(EB12-EB172,3))</f>
        <v>ja</v>
      </c>
      <c r="EC173" s="441" t="str">
        <f t="shared" ref="EC173" si="133">IF(EC12-EC172=0,"ja",ROUND(EC12-EC172,3))</f>
        <v>ja</v>
      </c>
      <c r="ED173" s="441" t="str">
        <f t="shared" ref="ED173" si="134">IF(ED12-ED172=0,"ja",ROUND(ED12-ED172,3))</f>
        <v>ja</v>
      </c>
      <c r="EE173" s="441" t="str">
        <f t="shared" ref="EE173" si="135">IF(EE12-EE172=0,"ja",ROUND(EE12-EE172,3))</f>
        <v>ja</v>
      </c>
      <c r="EF173" s="441" t="str">
        <f t="shared" ref="EF173" si="136">IF(EF12-EF172=0,"ja",ROUND(EF12-EF172,3))</f>
        <v>ja</v>
      </c>
      <c r="EG173" s="441" t="str">
        <f t="shared" ref="EG173" si="137">IF(EG12-EG172=0,"ja",ROUND(EG12-EG172,3))</f>
        <v>ja</v>
      </c>
      <c r="EH173" s="441" t="str">
        <f t="shared" ref="EH173" si="138">IF(EH12-EH172=0,"ja",ROUND(EH12-EH172,3))</f>
        <v>ja</v>
      </c>
      <c r="EI173" s="441" t="str">
        <f t="shared" ref="EI173" si="139">IF(EI12-EI172=0,"ja",ROUND(EI12-EI172,3))</f>
        <v>ja</v>
      </c>
      <c r="EJ173" s="441" t="str">
        <f t="shared" ref="EJ173" si="140">IF(EJ12-EJ172=0,"ja",ROUND(EJ12-EJ172,3))</f>
        <v>ja</v>
      </c>
      <c r="EK173" s="441" t="str">
        <f t="shared" ref="EK173" si="141">IF(EK12-EK172=0,"ja",ROUND(EK12-EK172,3))</f>
        <v>ja</v>
      </c>
      <c r="EL173" s="441" t="str">
        <f t="shared" ref="EL173" si="142">IF(EL12-EL172=0,"ja",ROUND(EL12-EL172,3))</f>
        <v>ja</v>
      </c>
      <c r="EM173" s="441" t="str">
        <f t="shared" ref="EM173" si="143">IF(EM12-EM172=0,"ja",ROUND(EM12-EM172,3))</f>
        <v>ja</v>
      </c>
      <c r="EN173" s="441" t="str">
        <f t="shared" ref="EN173" si="144">IF(EN12-EN172=0,"ja",ROUND(EN12-EN172,3))</f>
        <v>ja</v>
      </c>
      <c r="EO173" s="441" t="str">
        <f t="shared" ref="EO173" si="145">IF(EO12-EO172=0,"ja",ROUND(EO12-EO172,3))</f>
        <v>ja</v>
      </c>
      <c r="EP173" s="441" t="str">
        <f t="shared" ref="EP173" si="146">IF(EP12-EP172=0,"ja",ROUND(EP12-EP172,3))</f>
        <v>ja</v>
      </c>
      <c r="EQ173" s="441" t="str">
        <f t="shared" ref="EQ173" si="147">IF(EQ12-EQ172=0,"ja",ROUND(EQ12-EQ172,3))</f>
        <v>ja</v>
      </c>
      <c r="ER173" s="441" t="str">
        <f t="shared" ref="ER173" si="148">IF(ER12-ER172=0,"ja",ROUND(ER12-ER172,3))</f>
        <v>ja</v>
      </c>
      <c r="ES173" s="441" t="str">
        <f t="shared" ref="ES173" si="149">IF(ES12-ES172=0,"ja",ROUND(ES12-ES172,3))</f>
        <v>ja</v>
      </c>
      <c r="ET173" s="441" t="str">
        <f t="shared" ref="ET173" si="150">IF(ET12-ET172=0,"ja",ROUND(ET12-ET172,3))</f>
        <v>ja</v>
      </c>
      <c r="EU173" s="441" t="str">
        <f t="shared" ref="EU173" si="151">IF(EU12-EU172=0,"ja",ROUND(EU12-EU172,3))</f>
        <v>ja</v>
      </c>
      <c r="EV173" s="441" t="str">
        <f t="shared" ref="EV173" si="152">IF(EV12-EV172=0,"ja",ROUND(EV12-EV172,3))</f>
        <v>ja</v>
      </c>
      <c r="EW173" s="441" t="str">
        <f t="shared" ref="EW173" si="153">IF(EW12-EW172=0,"ja",ROUND(EW12-EW172,3))</f>
        <v>ja</v>
      </c>
      <c r="EX173" s="441" t="str">
        <f t="shared" ref="EX173" si="154">IF(EX12-EX172=0,"ja",ROUND(EX12-EX172,3))</f>
        <v>ja</v>
      </c>
      <c r="EY173" s="441" t="str">
        <f t="shared" ref="EY173" si="155">IF(EY12-EY172=0,"ja",ROUND(EY12-EY172,3))</f>
        <v>ja</v>
      </c>
      <c r="EZ173" s="441" t="str">
        <f t="shared" ref="EZ173" si="156">IF(EZ12-EZ172=0,"ja",ROUND(EZ12-EZ172,3))</f>
        <v>ja</v>
      </c>
      <c r="FA173" s="441" t="str">
        <f t="shared" ref="FA173" si="157">IF(FA12-FA172=0,"ja",ROUND(FA12-FA172,3))</f>
        <v>ja</v>
      </c>
      <c r="FB173" s="441" t="str">
        <f t="shared" ref="FB173" si="158">IF(FB12-FB172=0,"ja",ROUND(FB12-FB172,3))</f>
        <v>ja</v>
      </c>
      <c r="FC173" s="441" t="str">
        <f t="shared" ref="FC173" si="159">IF(FC12-FC172=0,"ja",ROUND(FC12-FC172,3))</f>
        <v>ja</v>
      </c>
      <c r="FD173" s="441" t="str">
        <f t="shared" ref="FD173" si="160">IF(FD12-FD172=0,"ja",ROUND(FD12-FD172,3))</f>
        <v>ja</v>
      </c>
      <c r="FE173" s="441" t="str">
        <f t="shared" ref="FE173" si="161">IF(FE12-FE172=0,"ja",ROUND(FE12-FE172,3))</f>
        <v>ja</v>
      </c>
      <c r="FF173" s="441" t="str">
        <f t="shared" ref="FF173" si="162">IF(FF12-FF172=0,"ja",ROUND(FF12-FF172,3))</f>
        <v>ja</v>
      </c>
      <c r="FG173" s="441" t="str">
        <f t="shared" ref="FG173" si="163">IF(FG12-FG172=0,"ja",ROUND(FG12-FG172,3))</f>
        <v>ja</v>
      </c>
      <c r="FH173" s="441" t="str">
        <f t="shared" ref="FH173" si="164">IF(FH12-FH172=0,"ja",ROUND(FH12-FH172,3))</f>
        <v>ja</v>
      </c>
      <c r="FI173" s="441" t="str">
        <f t="shared" ref="FI173" si="165">IF(FI12-FI172=0,"ja",ROUND(FI12-FI172,3))</f>
        <v>ja</v>
      </c>
      <c r="FJ173" s="441" t="str">
        <f t="shared" ref="FJ173" si="166">IF(FJ12-FJ172=0,"ja",ROUND(FJ12-FJ172,3))</f>
        <v>ja</v>
      </c>
      <c r="FK173" s="441" t="str">
        <f t="shared" ref="FK173" si="167">IF(FK12-FK172=0,"ja",ROUND(FK12-FK172,3))</f>
        <v>ja</v>
      </c>
      <c r="FL173" s="441" t="str">
        <f t="shared" ref="FL173" si="168">IF(FL12-FL172=0,"ja",ROUND(FL12-FL172,3))</f>
        <v>ja</v>
      </c>
      <c r="FM173" s="441" t="str">
        <f t="shared" ref="FM173" si="169">IF(FM12-FM172=0,"ja",ROUND(FM12-FM172,3))</f>
        <v>ja</v>
      </c>
      <c r="FN173" s="441" t="str">
        <f t="shared" ref="FN173" si="170">IF(FN12-FN172=0,"ja",ROUND(FN12-FN172,3))</f>
        <v>ja</v>
      </c>
      <c r="FO173" s="441" t="str">
        <f t="shared" ref="FO173" si="171">IF(FO12-FO172=0,"ja",ROUND(FO12-FO172,3))</f>
        <v>ja</v>
      </c>
      <c r="FP173" s="441" t="str">
        <f t="shared" ref="FP173" si="172">IF(FP12-FP172=0,"ja",ROUND(FP12-FP172,3))</f>
        <v>ja</v>
      </c>
      <c r="FQ173" s="441" t="str">
        <f t="shared" ref="FQ173" si="173">IF(FQ12-FQ172=0,"ja",ROUND(FQ12-FQ172,3))</f>
        <v>ja</v>
      </c>
      <c r="FR173" s="441" t="str">
        <f t="shared" ref="FR173" si="174">IF(FR12-FR172=0,"ja",ROUND(FR12-FR172,3))</f>
        <v>ja</v>
      </c>
      <c r="FS173" s="441" t="str">
        <f t="shared" ref="FS173" si="175">IF(FS12-FS172=0,"ja",ROUND(FS12-FS172,3))</f>
        <v>ja</v>
      </c>
      <c r="FT173" s="441" t="str">
        <f t="shared" ref="FT173" si="176">IF(FT12-FT172=0,"ja",ROUND(FT12-FT172,3))</f>
        <v>ja</v>
      </c>
      <c r="FU173" s="441" t="str">
        <f t="shared" ref="FU173" si="177">IF(FU12-FU172=0,"ja",ROUND(FU12-FU172,3))</f>
        <v>ja</v>
      </c>
      <c r="FV173" s="441" t="str">
        <f t="shared" ref="FV173" si="178">IF(FV12-FV172=0,"ja",ROUND(FV12-FV172,3))</f>
        <v>ja</v>
      </c>
      <c r="FW173" s="441" t="str">
        <f t="shared" ref="FW173" si="179">IF(FW12-FW172=0,"ja",ROUND(FW12-FW172,3))</f>
        <v>ja</v>
      </c>
      <c r="FX173" s="441" t="str">
        <f t="shared" ref="FX173" si="180">IF(FX12-FX172=0,"ja",ROUND(FX12-FX172,3))</f>
        <v>ja</v>
      </c>
      <c r="FY173" s="441" t="str">
        <f t="shared" ref="FY173" si="181">IF(FY12-FY172=0,"ja",ROUND(FY12-FY172,3))</f>
        <v>ja</v>
      </c>
      <c r="FZ173" s="441" t="str">
        <f t="shared" ref="FZ173" si="182">IF(FZ12-FZ172=0,"ja",ROUND(FZ12-FZ172,3))</f>
        <v>ja</v>
      </c>
      <c r="GA173" s="441" t="str">
        <f t="shared" ref="GA173" si="183">IF(GA12-GA172=0,"ja",ROUND(GA12-GA172,3))</f>
        <v>ja</v>
      </c>
      <c r="GB173" s="441" t="str">
        <f t="shared" ref="GB173" si="184">IF(GB12-GB172=0,"ja",ROUND(GB12-GB172,3))</f>
        <v>ja</v>
      </c>
      <c r="GC173" s="441" t="str">
        <f t="shared" ref="GC173" si="185">IF(GC12-GC172=0,"ja",ROUND(GC12-GC172,3))</f>
        <v>ja</v>
      </c>
      <c r="GD173" s="441" t="str">
        <f t="shared" ref="GD173" si="186">IF(GD12-GD172=0,"ja",ROUND(GD12-GD172,3))</f>
        <v>ja</v>
      </c>
      <c r="GE173" s="441" t="str">
        <f t="shared" ref="GE173" si="187">IF(GE12-GE172=0,"ja",ROUND(GE12-GE172,3))</f>
        <v>ja</v>
      </c>
      <c r="GF173" s="441" t="str">
        <f t="shared" ref="GF173" si="188">IF(GF12-GF172=0,"ja",ROUND(GF12-GF172,3))</f>
        <v>ja</v>
      </c>
      <c r="GG173" s="441" t="str">
        <f t="shared" ref="GG173" si="189">IF(GG12-GG172=0,"ja",ROUND(GG12-GG172,3))</f>
        <v>ja</v>
      </c>
      <c r="GH173" s="441" t="str">
        <f t="shared" ref="GH173" si="190">IF(GH12-GH172=0,"ja",ROUND(GH12-GH172,3))</f>
        <v>ja</v>
      </c>
      <c r="GI173" s="441" t="str">
        <f t="shared" ref="GI173" si="191">IF(GI12-GI172=0,"ja",ROUND(GI12-GI172,3))</f>
        <v>ja</v>
      </c>
      <c r="GJ173" s="441" t="str">
        <f t="shared" ref="GJ173" si="192">IF(GJ12-GJ172=0,"ja",ROUND(GJ12-GJ172,3))</f>
        <v>ja</v>
      </c>
      <c r="GK173" s="441" t="str">
        <f t="shared" ref="GK173" si="193">IF(GK12-GK172=0,"ja",ROUND(GK12-GK172,3))</f>
        <v>ja</v>
      </c>
      <c r="GL173" s="441" t="str">
        <f t="shared" ref="GL173" si="194">IF(GL12-GL172=0,"ja",ROUND(GL12-GL172,3))</f>
        <v>ja</v>
      </c>
      <c r="GM173" s="441" t="str">
        <f t="shared" ref="GM173" si="195">IF(GM12-GM172=0,"ja",ROUND(GM12-GM172,3))</f>
        <v>ja</v>
      </c>
      <c r="GN173" s="441" t="str">
        <f t="shared" ref="GN173" si="196">IF(GN12-GN172=0,"ja",ROUND(GN12-GN172,3))</f>
        <v>ja</v>
      </c>
      <c r="GO173" s="441" t="str">
        <f t="shared" ref="GO173" si="197">IF(GO12-GO172=0,"ja",ROUND(GO12-GO172,3))</f>
        <v>ja</v>
      </c>
      <c r="GP173" s="441" t="str">
        <f t="shared" ref="GP173" si="198">IF(GP12-GP172=0,"ja",ROUND(GP12-GP172,3))</f>
        <v>ja</v>
      </c>
      <c r="GQ173" s="441" t="str">
        <f t="shared" ref="GQ173" si="199">IF(GQ12-GQ172=0,"ja",ROUND(GQ12-GQ172,3))</f>
        <v>ja</v>
      </c>
      <c r="GR173" s="441" t="str">
        <f t="shared" ref="GR173" si="200">IF(GR12-GR172=0,"ja",ROUND(GR12-GR172,3))</f>
        <v>ja</v>
      </c>
      <c r="GS173" s="441" t="str">
        <f t="shared" ref="GS173" si="201">IF(GS12-GS172=0,"ja",ROUND(GS12-GS172,3))</f>
        <v>ja</v>
      </c>
      <c r="GT173" s="441" t="str">
        <f t="shared" ref="GT173" si="202">IF(GT12-GT172=0,"ja",ROUND(GT12-GT172,3))</f>
        <v>ja</v>
      </c>
      <c r="GU173" s="441" t="str">
        <f t="shared" ref="GU173" si="203">IF(GU12-GU172=0,"ja",ROUND(GU12-GU172,3))</f>
        <v>ja</v>
      </c>
      <c r="GV173" s="441" t="str">
        <f t="shared" ref="GV173" si="204">IF(GV12-GV172=0,"ja",ROUND(GV12-GV172,3))</f>
        <v>ja</v>
      </c>
      <c r="GW173" s="441" t="str">
        <f t="shared" ref="GW173" si="205">IF(GW12-GW172=0,"ja",ROUND(GW12-GW172,3))</f>
        <v>ja</v>
      </c>
      <c r="GX173" s="441" t="str">
        <f t="shared" ref="GX173" si="206">IF(GX12-GX172=0,"ja",ROUND(GX12-GX172,3))</f>
        <v>ja</v>
      </c>
      <c r="GY173" s="441" t="str">
        <f t="shared" ref="GY173" si="207">IF(GY12-GY172=0,"ja",ROUND(GY12-GY172,3))</f>
        <v>ja</v>
      </c>
      <c r="GZ173" s="441" t="str">
        <f t="shared" ref="GZ173" si="208">IF(GZ12-GZ172=0,"ja",ROUND(GZ12-GZ172,3))</f>
        <v>ja</v>
      </c>
      <c r="HA173" s="441" t="str">
        <f t="shared" ref="HA173" si="209">IF(HA12-HA172=0,"ja",ROUND(HA12-HA172,3))</f>
        <v>ja</v>
      </c>
      <c r="HB173" s="441" t="str">
        <f t="shared" ref="HB173" si="210">IF(HB12-HB172=0,"ja",ROUND(HB12-HB172,3))</f>
        <v>ja</v>
      </c>
      <c r="HC173" s="441" t="str">
        <f t="shared" ref="HC173" si="211">IF(HC12-HC172=0,"ja",ROUND(HC12-HC172,3))</f>
        <v>ja</v>
      </c>
      <c r="HD173" s="441" t="str">
        <f t="shared" ref="HD173" si="212">IF(HD12-HD172=0,"ja",ROUND(HD12-HD172,3))</f>
        <v>ja</v>
      </c>
      <c r="HE173" s="441" t="str">
        <f t="shared" ref="HE173" si="213">IF(HE12-HE172=0,"ja",ROUND(HE12-HE172,3))</f>
        <v>ja</v>
      </c>
      <c r="HF173" s="441" t="str">
        <f t="shared" ref="HF173" si="214">IF(HF12-HF172=0,"ja",ROUND(HF12-HF172,3))</f>
        <v>ja</v>
      </c>
      <c r="HG173" s="441" t="str">
        <f t="shared" ref="HG173" si="215">IF(HG12-HG172=0,"ja",ROUND(HG12-HG172,3))</f>
        <v>ja</v>
      </c>
      <c r="HH173" s="441" t="str">
        <f t="shared" ref="HH173" si="216">IF(HH12-HH172=0,"ja",ROUND(HH12-HH172,3))</f>
        <v>ja</v>
      </c>
      <c r="HI173" s="441" t="str">
        <f t="shared" ref="HI173" si="217">IF(HI12-HI172=0,"ja",ROUND(HI12-HI172,3))</f>
        <v>ja</v>
      </c>
      <c r="HJ173" s="441" t="str">
        <f t="shared" ref="HJ173" si="218">IF(HJ12-HJ172=0,"ja",ROUND(HJ12-HJ172,3))</f>
        <v>ja</v>
      </c>
      <c r="HK173" s="441" t="str">
        <f t="shared" ref="HK173" si="219">IF(HK12-HK172=0,"ja",ROUND(HK12-HK172,3))</f>
        <v>ja</v>
      </c>
      <c r="HL173" s="441" t="str">
        <f t="shared" ref="HL173" si="220">IF(HL12-HL172=0,"ja",ROUND(HL12-HL172,3))</f>
        <v>ja</v>
      </c>
      <c r="HM173" s="441" t="str">
        <f t="shared" ref="HM173" si="221">IF(HM12-HM172=0,"ja",ROUND(HM12-HM172,3))</f>
        <v>ja</v>
      </c>
      <c r="HN173" s="441" t="str">
        <f t="shared" ref="HN173" si="222">IF(HN12-HN172=0,"ja",ROUND(HN12-HN172,3))</f>
        <v>ja</v>
      </c>
      <c r="HO173" s="441" t="str">
        <f t="shared" ref="HO173" si="223">IF(HO12-HO172=0,"ja",ROUND(HO12-HO172,3))</f>
        <v>ja</v>
      </c>
      <c r="HP173" s="441" t="str">
        <f t="shared" ref="HP173" si="224">IF(HP12-HP172=0,"ja",ROUND(HP12-HP172,3))</f>
        <v>ja</v>
      </c>
      <c r="HQ173" s="441" t="str">
        <f t="shared" ref="HQ173" si="225">IF(HQ12-HQ172=0,"ja",ROUND(HQ12-HQ172,3))</f>
        <v>ja</v>
      </c>
      <c r="HR173" s="441" t="str">
        <f t="shared" ref="HR173" si="226">IF(HR12-HR172=0,"ja",ROUND(HR12-HR172,3))</f>
        <v>ja</v>
      </c>
      <c r="HS173" s="441" t="str">
        <f t="shared" ref="HS173" si="227">IF(HS12-HS172=0,"ja",ROUND(HS12-HS172,3))</f>
        <v>ja</v>
      </c>
      <c r="HT173" s="441" t="str">
        <f t="shared" ref="HT173" si="228">IF(HT12-HT172=0,"ja",ROUND(HT12-HT172,3))</f>
        <v>ja</v>
      </c>
      <c r="HU173" s="441" t="str">
        <f t="shared" ref="HU173" si="229">IF(HU12-HU172=0,"ja",ROUND(HU12-HU172,3))</f>
        <v>ja</v>
      </c>
      <c r="HV173" s="441" t="str">
        <f t="shared" ref="HV173" si="230">IF(HV12-HV172=0,"ja",ROUND(HV12-HV172,3))</f>
        <v>ja</v>
      </c>
      <c r="HW173" s="441" t="str">
        <f t="shared" ref="HW173" si="231">IF(HW12-HW172=0,"ja",ROUND(HW12-HW172,3))</f>
        <v>ja</v>
      </c>
      <c r="HX173" s="441" t="str">
        <f t="shared" ref="HX173" si="232">IF(HX12-HX172=0,"ja",ROUND(HX12-HX172,3))</f>
        <v>ja</v>
      </c>
      <c r="HY173" s="441" t="str">
        <f t="shared" ref="HY173" si="233">IF(HY12-HY172=0,"ja",ROUND(HY12-HY172,3))</f>
        <v>ja</v>
      </c>
      <c r="HZ173" s="441" t="str">
        <f t="shared" ref="HZ173" si="234">IF(HZ12-HZ172=0,"ja",ROUND(HZ12-HZ172,3))</f>
        <v>ja</v>
      </c>
      <c r="IA173" s="441" t="str">
        <f t="shared" ref="IA173" si="235">IF(IA12-IA172=0,"ja",ROUND(IA12-IA172,3))</f>
        <v>ja</v>
      </c>
      <c r="IB173" s="441" t="str">
        <f t="shared" ref="IB173" si="236">IF(IB12-IB172=0,"ja",ROUND(IB12-IB172,3))</f>
        <v>ja</v>
      </c>
      <c r="IC173" s="441" t="str">
        <f t="shared" ref="IC173" si="237">IF(IC12-IC172=0,"ja",ROUND(IC12-IC172,3))</f>
        <v>ja</v>
      </c>
      <c r="ID173" s="441" t="str">
        <f t="shared" ref="ID173" si="238">IF(ID12-ID172=0,"ja",ROUND(ID12-ID172,3))</f>
        <v>ja</v>
      </c>
      <c r="IE173" s="441" t="str">
        <f t="shared" ref="IE173" si="239">IF(IE12-IE172=0,"ja",ROUND(IE12-IE172,3))</f>
        <v>ja</v>
      </c>
      <c r="IF173" s="441" t="str">
        <f t="shared" ref="IF173" si="240">IF(IF12-IF172=0,"ja",ROUND(IF12-IF172,3))</f>
        <v>ja</v>
      </c>
      <c r="IG173" s="441" t="str">
        <f t="shared" ref="IG173" si="241">IF(IG12-IG172=0,"ja",ROUND(IG12-IG172,3))</f>
        <v>ja</v>
      </c>
      <c r="IH173" s="441" t="str">
        <f t="shared" ref="IH173" si="242">IF(IH12-IH172=0,"ja",ROUND(IH12-IH172,3))</f>
        <v>ja</v>
      </c>
      <c r="II173" s="441" t="str">
        <f t="shared" ref="II173" si="243">IF(II12-II172=0,"ja",ROUND(II12-II172,3))</f>
        <v>ja</v>
      </c>
      <c r="IJ173" s="441" t="str">
        <f t="shared" ref="IJ173" si="244">IF(IJ12-IJ172=0,"ja",ROUND(IJ12-IJ172,3))</f>
        <v>ja</v>
      </c>
      <c r="IK173" s="441" t="str">
        <f t="shared" ref="IK173" si="245">IF(IK12-IK172=0,"ja",ROUND(IK12-IK172,3))</f>
        <v>ja</v>
      </c>
      <c r="IL173" s="441" t="str">
        <f t="shared" ref="IL173" si="246">IF(IL12-IL172=0,"ja",ROUND(IL12-IL172,3))</f>
        <v>ja</v>
      </c>
      <c r="IM173" s="441" t="str">
        <f t="shared" ref="IM173" si="247">IF(IM12-IM172=0,"ja",ROUND(IM12-IM172,3))</f>
        <v>ja</v>
      </c>
      <c r="IN173" s="441" t="str">
        <f t="shared" ref="IN173" si="248">IF(IN12-IN172=0,"ja",ROUND(IN12-IN172,3))</f>
        <v>ja</v>
      </c>
      <c r="IO173" s="441" t="str">
        <f t="shared" ref="IO173" si="249">IF(IO12-IO172=0,"ja",ROUND(IO12-IO172,3))</f>
        <v>ja</v>
      </c>
      <c r="IP173" s="441" t="str">
        <f t="shared" ref="IP173" si="250">IF(IP12-IP172=0,"ja",ROUND(IP12-IP172,3))</f>
        <v>ja</v>
      </c>
      <c r="IQ173" s="441" t="str">
        <f t="shared" ref="IQ173" si="251">IF(IQ12-IQ172=0,"ja",ROUND(IQ12-IQ172,3))</f>
        <v>ja</v>
      </c>
      <c r="IR173" s="441" t="str">
        <f t="shared" ref="IR173" si="252">IF(IR12-IR172=0,"ja",ROUND(IR12-IR172,3))</f>
        <v>ja</v>
      </c>
      <c r="IS173" s="441" t="str">
        <f t="shared" ref="IS173" si="253">IF(IS12-IS172=0,"ja",ROUND(IS12-IS172,3))</f>
        <v>ja</v>
      </c>
      <c r="IT173" s="465" t="str">
        <f t="shared" ref="IT173" si="254">IF(IT12-IT172=0,"ja",ROUND(IT12-IT172,3))</f>
        <v>ja</v>
      </c>
      <c r="IU173" s="441" t="str">
        <f t="shared" ref="IU173" si="255">IF(IU12-IU172=0,"ja",ROUND(IU12-IU172,3))</f>
        <v>ja</v>
      </c>
    </row>
  </sheetData>
  <autoFilter ref="A11:D170" xr:uid="{6151C0C9-CD43-4412-904B-D8052BF6D0C5}"/>
  <mergeCells count="3780">
    <mergeCell ref="IP147:IP148"/>
    <mergeCell ref="IQ147:IQ148"/>
    <mergeCell ref="IR147:IR148"/>
    <mergeCell ref="IS147:IS148"/>
    <mergeCell ref="IT147:IT148"/>
    <mergeCell ref="IU147:IU148"/>
    <mergeCell ref="IG147:IG148"/>
    <mergeCell ref="IH147:IH148"/>
    <mergeCell ref="II147:II148"/>
    <mergeCell ref="IJ147:IJ148"/>
    <mergeCell ref="IK147:IK148"/>
    <mergeCell ref="IL147:IL148"/>
    <mergeCell ref="IM147:IM148"/>
    <mergeCell ref="IN147:IN148"/>
    <mergeCell ref="IO147:IO148"/>
    <mergeCell ref="HX147:HX148"/>
    <mergeCell ref="HY147:HY148"/>
    <mergeCell ref="HZ147:HZ148"/>
    <mergeCell ref="IA147:IA148"/>
    <mergeCell ref="IB147:IB148"/>
    <mergeCell ref="IC147:IC148"/>
    <mergeCell ref="ID147:ID148"/>
    <mergeCell ref="IE147:IE148"/>
    <mergeCell ref="IF147:IF148"/>
    <mergeCell ref="HO147:HO148"/>
    <mergeCell ref="HP147:HP148"/>
    <mergeCell ref="HQ147:HQ148"/>
    <mergeCell ref="HR147:HR148"/>
    <mergeCell ref="HS147:HS148"/>
    <mergeCell ref="HT147:HT148"/>
    <mergeCell ref="HU147:HU148"/>
    <mergeCell ref="HV147:HV148"/>
    <mergeCell ref="HW147:HW148"/>
    <mergeCell ref="HF147:HF148"/>
    <mergeCell ref="HG147:HG148"/>
    <mergeCell ref="HH147:HH148"/>
    <mergeCell ref="HI147:HI148"/>
    <mergeCell ref="HJ147:HJ148"/>
    <mergeCell ref="HK147:HK148"/>
    <mergeCell ref="HL147:HL148"/>
    <mergeCell ref="HM147:HM148"/>
    <mergeCell ref="HN147:HN148"/>
    <mergeCell ref="GW147:GW148"/>
    <mergeCell ref="GX147:GX148"/>
    <mergeCell ref="GY147:GY148"/>
    <mergeCell ref="GZ147:GZ148"/>
    <mergeCell ref="HA147:HA148"/>
    <mergeCell ref="HB147:HB148"/>
    <mergeCell ref="HC147:HC148"/>
    <mergeCell ref="HD147:HD148"/>
    <mergeCell ref="HE147:HE148"/>
    <mergeCell ref="GN147:GN148"/>
    <mergeCell ref="GO147:GO148"/>
    <mergeCell ref="GP147:GP148"/>
    <mergeCell ref="GQ147:GQ148"/>
    <mergeCell ref="GR147:GR148"/>
    <mergeCell ref="GS147:GS148"/>
    <mergeCell ref="GT147:GT148"/>
    <mergeCell ref="GU147:GU148"/>
    <mergeCell ref="GV147:GV148"/>
    <mergeCell ref="GE147:GE148"/>
    <mergeCell ref="GF147:GF148"/>
    <mergeCell ref="GG147:GG148"/>
    <mergeCell ref="GH147:GH148"/>
    <mergeCell ref="GI147:GI148"/>
    <mergeCell ref="GJ147:GJ148"/>
    <mergeCell ref="GK147:GK148"/>
    <mergeCell ref="GL147:GL148"/>
    <mergeCell ref="GM147:GM148"/>
    <mergeCell ref="FV147:FV148"/>
    <mergeCell ref="FW147:FW148"/>
    <mergeCell ref="FX147:FX148"/>
    <mergeCell ref="FY147:FY148"/>
    <mergeCell ref="FZ147:FZ148"/>
    <mergeCell ref="GA147:GA148"/>
    <mergeCell ref="GB147:GB148"/>
    <mergeCell ref="GC147:GC148"/>
    <mergeCell ref="GD147:GD148"/>
    <mergeCell ref="FM147:FM148"/>
    <mergeCell ref="FN147:FN148"/>
    <mergeCell ref="FO147:FO148"/>
    <mergeCell ref="FP147:FP148"/>
    <mergeCell ref="FQ147:FQ148"/>
    <mergeCell ref="FR147:FR148"/>
    <mergeCell ref="FS147:FS148"/>
    <mergeCell ref="FT147:FT148"/>
    <mergeCell ref="FU147:FU148"/>
    <mergeCell ref="FD147:FD148"/>
    <mergeCell ref="FE147:FE148"/>
    <mergeCell ref="FF147:FF148"/>
    <mergeCell ref="FG147:FG148"/>
    <mergeCell ref="FH147:FH148"/>
    <mergeCell ref="FI147:FI148"/>
    <mergeCell ref="FJ147:FJ148"/>
    <mergeCell ref="FK147:FK148"/>
    <mergeCell ref="FL147:FL148"/>
    <mergeCell ref="EU147:EU148"/>
    <mergeCell ref="EV147:EV148"/>
    <mergeCell ref="EW147:EW148"/>
    <mergeCell ref="EX147:EX148"/>
    <mergeCell ref="EY147:EY148"/>
    <mergeCell ref="EZ147:EZ148"/>
    <mergeCell ref="FA147:FA148"/>
    <mergeCell ref="FB147:FB148"/>
    <mergeCell ref="FC147:FC148"/>
    <mergeCell ref="EL147:EL148"/>
    <mergeCell ref="EM147:EM148"/>
    <mergeCell ref="EN147:EN148"/>
    <mergeCell ref="EO147:EO148"/>
    <mergeCell ref="EP147:EP148"/>
    <mergeCell ref="EQ147:EQ148"/>
    <mergeCell ref="ER147:ER148"/>
    <mergeCell ref="ES147:ES148"/>
    <mergeCell ref="ET147:ET148"/>
    <mergeCell ref="DP147:DP148"/>
    <mergeCell ref="DQ147:DQ148"/>
    <mergeCell ref="DR147:DR148"/>
    <mergeCell ref="DS147:DS148"/>
    <mergeCell ref="DT147:DT148"/>
    <mergeCell ref="DU147:DU148"/>
    <mergeCell ref="DV147:DV148"/>
    <mergeCell ref="DW147:DW148"/>
    <mergeCell ref="DX147:DX148"/>
    <mergeCell ref="DY147:DY148"/>
    <mergeCell ref="DZ147:DZ148"/>
    <mergeCell ref="EA147:EA148"/>
    <mergeCell ref="EB147:EB148"/>
    <mergeCell ref="EC147:EC148"/>
    <mergeCell ref="ED147:ED148"/>
    <mergeCell ref="EE147:EE148"/>
    <mergeCell ref="EF147:EF148"/>
    <mergeCell ref="EG147:EG148"/>
    <mergeCell ref="EH147:EH148"/>
    <mergeCell ref="EI147:EI148"/>
    <mergeCell ref="EJ147:EJ148"/>
    <mergeCell ref="EK147:EK148"/>
    <mergeCell ref="IP141:IP142"/>
    <mergeCell ref="IQ141:IQ142"/>
    <mergeCell ref="IR141:IR142"/>
    <mergeCell ref="IS141:IS142"/>
    <mergeCell ref="IT141:IT142"/>
    <mergeCell ref="IU141:IU142"/>
    <mergeCell ref="IG141:IG142"/>
    <mergeCell ref="IH141:IH142"/>
    <mergeCell ref="II141:II142"/>
    <mergeCell ref="IJ141:IJ142"/>
    <mergeCell ref="IK141:IK142"/>
    <mergeCell ref="IL141:IL142"/>
    <mergeCell ref="IM141:IM142"/>
    <mergeCell ref="IN141:IN142"/>
    <mergeCell ref="IO141:IO142"/>
    <mergeCell ref="HX141:HX142"/>
    <mergeCell ref="HY141:HY142"/>
    <mergeCell ref="HZ141:HZ142"/>
    <mergeCell ref="IA141:IA142"/>
    <mergeCell ref="IB141:IB142"/>
    <mergeCell ref="IC141:IC142"/>
    <mergeCell ref="ID141:ID142"/>
    <mergeCell ref="IE141:IE142"/>
    <mergeCell ref="IF141:IF142"/>
    <mergeCell ref="HO141:HO142"/>
    <mergeCell ref="HP141:HP142"/>
    <mergeCell ref="HQ141:HQ142"/>
    <mergeCell ref="HR141:HR142"/>
    <mergeCell ref="HS141:HS142"/>
    <mergeCell ref="HT141:HT142"/>
    <mergeCell ref="HU141:HU142"/>
    <mergeCell ref="HV141:HV142"/>
    <mergeCell ref="HW141:HW142"/>
    <mergeCell ref="HF141:HF142"/>
    <mergeCell ref="HG141:HG142"/>
    <mergeCell ref="HH141:HH142"/>
    <mergeCell ref="HI141:HI142"/>
    <mergeCell ref="HJ141:HJ142"/>
    <mergeCell ref="HK141:HK142"/>
    <mergeCell ref="HL141:HL142"/>
    <mergeCell ref="HM141:HM142"/>
    <mergeCell ref="HN141:HN142"/>
    <mergeCell ref="GW141:GW142"/>
    <mergeCell ref="GX141:GX142"/>
    <mergeCell ref="GY141:GY142"/>
    <mergeCell ref="GZ141:GZ142"/>
    <mergeCell ref="HA141:HA142"/>
    <mergeCell ref="HB141:HB142"/>
    <mergeCell ref="HC141:HC142"/>
    <mergeCell ref="HD141:HD142"/>
    <mergeCell ref="HE141:HE142"/>
    <mergeCell ref="GN141:GN142"/>
    <mergeCell ref="GO141:GO142"/>
    <mergeCell ref="GP141:GP142"/>
    <mergeCell ref="GQ141:GQ142"/>
    <mergeCell ref="GR141:GR142"/>
    <mergeCell ref="GS141:GS142"/>
    <mergeCell ref="GT141:GT142"/>
    <mergeCell ref="GU141:GU142"/>
    <mergeCell ref="GV141:GV142"/>
    <mergeCell ref="GE141:GE142"/>
    <mergeCell ref="GF141:GF142"/>
    <mergeCell ref="GG141:GG142"/>
    <mergeCell ref="GH141:GH142"/>
    <mergeCell ref="GI141:GI142"/>
    <mergeCell ref="GJ141:GJ142"/>
    <mergeCell ref="GK141:GK142"/>
    <mergeCell ref="GL141:GL142"/>
    <mergeCell ref="GM141:GM142"/>
    <mergeCell ref="FV141:FV142"/>
    <mergeCell ref="FW141:FW142"/>
    <mergeCell ref="FX141:FX142"/>
    <mergeCell ref="FY141:FY142"/>
    <mergeCell ref="FZ141:FZ142"/>
    <mergeCell ref="GA141:GA142"/>
    <mergeCell ref="GB141:GB142"/>
    <mergeCell ref="GC141:GC142"/>
    <mergeCell ref="GD141:GD142"/>
    <mergeCell ref="FM141:FM142"/>
    <mergeCell ref="FN141:FN142"/>
    <mergeCell ref="FO141:FO142"/>
    <mergeCell ref="FP141:FP142"/>
    <mergeCell ref="FQ141:FQ142"/>
    <mergeCell ref="FR141:FR142"/>
    <mergeCell ref="FS141:FS142"/>
    <mergeCell ref="FT141:FT142"/>
    <mergeCell ref="FU141:FU142"/>
    <mergeCell ref="FD141:FD142"/>
    <mergeCell ref="FE141:FE142"/>
    <mergeCell ref="FF141:FF142"/>
    <mergeCell ref="FG141:FG142"/>
    <mergeCell ref="FH141:FH142"/>
    <mergeCell ref="FI141:FI142"/>
    <mergeCell ref="FJ141:FJ142"/>
    <mergeCell ref="FK141:FK142"/>
    <mergeCell ref="FL141:FL142"/>
    <mergeCell ref="EU141:EU142"/>
    <mergeCell ref="EV141:EV142"/>
    <mergeCell ref="EW141:EW142"/>
    <mergeCell ref="EX141:EX142"/>
    <mergeCell ref="EY141:EY142"/>
    <mergeCell ref="EZ141:EZ142"/>
    <mergeCell ref="FA141:FA142"/>
    <mergeCell ref="FB141:FB142"/>
    <mergeCell ref="FC141:FC142"/>
    <mergeCell ref="EL141:EL142"/>
    <mergeCell ref="EM141:EM142"/>
    <mergeCell ref="EN141:EN142"/>
    <mergeCell ref="EO141:EO142"/>
    <mergeCell ref="EP141:EP142"/>
    <mergeCell ref="EQ141:EQ142"/>
    <mergeCell ref="ER141:ER142"/>
    <mergeCell ref="ES141:ES142"/>
    <mergeCell ref="ET141:ET142"/>
    <mergeCell ref="DP141:DP142"/>
    <mergeCell ref="DQ141:DQ142"/>
    <mergeCell ref="DR141:DR142"/>
    <mergeCell ref="DS141:DS142"/>
    <mergeCell ref="DT141:DT142"/>
    <mergeCell ref="DU141:DU142"/>
    <mergeCell ref="DV141:DV142"/>
    <mergeCell ref="DW141:DW142"/>
    <mergeCell ref="DX141:DX142"/>
    <mergeCell ref="DY141:DY142"/>
    <mergeCell ref="DZ141:DZ142"/>
    <mergeCell ref="EA141:EA142"/>
    <mergeCell ref="EB141:EB142"/>
    <mergeCell ref="EC141:EC142"/>
    <mergeCell ref="ED141:ED142"/>
    <mergeCell ref="EE141:EE142"/>
    <mergeCell ref="EF141:EF142"/>
    <mergeCell ref="EG141:EG142"/>
    <mergeCell ref="EH141:EH142"/>
    <mergeCell ref="EI141:EI142"/>
    <mergeCell ref="EJ141:EJ142"/>
    <mergeCell ref="EK141:EK142"/>
    <mergeCell ref="IP127:IP131"/>
    <mergeCell ref="IQ127:IQ131"/>
    <mergeCell ref="IR127:IR131"/>
    <mergeCell ref="IS127:IS131"/>
    <mergeCell ref="IT127:IT131"/>
    <mergeCell ref="IU127:IU131"/>
    <mergeCell ref="IG127:IG131"/>
    <mergeCell ref="IH127:IH131"/>
    <mergeCell ref="II127:II131"/>
    <mergeCell ref="IJ127:IJ131"/>
    <mergeCell ref="IK127:IK131"/>
    <mergeCell ref="IL127:IL131"/>
    <mergeCell ref="IM127:IM131"/>
    <mergeCell ref="IN127:IN131"/>
    <mergeCell ref="IO127:IO131"/>
    <mergeCell ref="HX127:HX131"/>
    <mergeCell ref="HY127:HY131"/>
    <mergeCell ref="HZ127:HZ131"/>
    <mergeCell ref="IA127:IA131"/>
    <mergeCell ref="IB127:IB131"/>
    <mergeCell ref="IC127:IC131"/>
    <mergeCell ref="ID127:ID131"/>
    <mergeCell ref="IE127:IE131"/>
    <mergeCell ref="IF127:IF131"/>
    <mergeCell ref="HO127:HO131"/>
    <mergeCell ref="HP127:HP131"/>
    <mergeCell ref="HQ127:HQ131"/>
    <mergeCell ref="HR127:HR131"/>
    <mergeCell ref="HS127:HS131"/>
    <mergeCell ref="HT127:HT131"/>
    <mergeCell ref="HU127:HU131"/>
    <mergeCell ref="HV127:HV131"/>
    <mergeCell ref="HW127:HW131"/>
    <mergeCell ref="HF127:HF131"/>
    <mergeCell ref="HG127:HG131"/>
    <mergeCell ref="HH127:HH131"/>
    <mergeCell ref="HI127:HI131"/>
    <mergeCell ref="HJ127:HJ131"/>
    <mergeCell ref="HK127:HK131"/>
    <mergeCell ref="HL127:HL131"/>
    <mergeCell ref="HM127:HM131"/>
    <mergeCell ref="HN127:HN131"/>
    <mergeCell ref="GW127:GW131"/>
    <mergeCell ref="GX127:GX131"/>
    <mergeCell ref="GY127:GY131"/>
    <mergeCell ref="GZ127:GZ131"/>
    <mergeCell ref="HA127:HA131"/>
    <mergeCell ref="HB127:HB131"/>
    <mergeCell ref="HC127:HC131"/>
    <mergeCell ref="HD127:HD131"/>
    <mergeCell ref="HE127:HE131"/>
    <mergeCell ref="GN127:GN131"/>
    <mergeCell ref="GO127:GO131"/>
    <mergeCell ref="GP127:GP131"/>
    <mergeCell ref="GQ127:GQ131"/>
    <mergeCell ref="GR127:GR131"/>
    <mergeCell ref="GS127:GS131"/>
    <mergeCell ref="GT127:GT131"/>
    <mergeCell ref="GU127:GU131"/>
    <mergeCell ref="GV127:GV131"/>
    <mergeCell ref="GE127:GE131"/>
    <mergeCell ref="GF127:GF131"/>
    <mergeCell ref="GG127:GG131"/>
    <mergeCell ref="GH127:GH131"/>
    <mergeCell ref="GI127:GI131"/>
    <mergeCell ref="GJ127:GJ131"/>
    <mergeCell ref="GK127:GK131"/>
    <mergeCell ref="GL127:GL131"/>
    <mergeCell ref="GM127:GM131"/>
    <mergeCell ref="FV127:FV131"/>
    <mergeCell ref="FW127:FW131"/>
    <mergeCell ref="FX127:FX131"/>
    <mergeCell ref="FY127:FY131"/>
    <mergeCell ref="FZ127:FZ131"/>
    <mergeCell ref="GA127:GA131"/>
    <mergeCell ref="GB127:GB131"/>
    <mergeCell ref="GC127:GC131"/>
    <mergeCell ref="GD127:GD131"/>
    <mergeCell ref="FM127:FM131"/>
    <mergeCell ref="FN127:FN131"/>
    <mergeCell ref="FO127:FO131"/>
    <mergeCell ref="FP127:FP131"/>
    <mergeCell ref="FQ127:FQ131"/>
    <mergeCell ref="FR127:FR131"/>
    <mergeCell ref="FS127:FS131"/>
    <mergeCell ref="FT127:FT131"/>
    <mergeCell ref="FU127:FU131"/>
    <mergeCell ref="FD127:FD131"/>
    <mergeCell ref="FE127:FE131"/>
    <mergeCell ref="FF127:FF131"/>
    <mergeCell ref="FG127:FG131"/>
    <mergeCell ref="FH127:FH131"/>
    <mergeCell ref="FI127:FI131"/>
    <mergeCell ref="FJ127:FJ131"/>
    <mergeCell ref="FK127:FK131"/>
    <mergeCell ref="FL127:FL131"/>
    <mergeCell ref="EU127:EU131"/>
    <mergeCell ref="EV127:EV131"/>
    <mergeCell ref="EW127:EW131"/>
    <mergeCell ref="EX127:EX131"/>
    <mergeCell ref="EY127:EY131"/>
    <mergeCell ref="EZ127:EZ131"/>
    <mergeCell ref="FA127:FA131"/>
    <mergeCell ref="FB127:FB131"/>
    <mergeCell ref="FC127:FC131"/>
    <mergeCell ref="EL127:EL131"/>
    <mergeCell ref="EM127:EM131"/>
    <mergeCell ref="EN127:EN131"/>
    <mergeCell ref="EO127:EO131"/>
    <mergeCell ref="EP127:EP131"/>
    <mergeCell ref="EQ127:EQ131"/>
    <mergeCell ref="ER127:ER131"/>
    <mergeCell ref="ES127:ES131"/>
    <mergeCell ref="ET127:ET131"/>
    <mergeCell ref="DP127:DP131"/>
    <mergeCell ref="DQ127:DQ131"/>
    <mergeCell ref="DR127:DR131"/>
    <mergeCell ref="DS127:DS131"/>
    <mergeCell ref="DT127:DT131"/>
    <mergeCell ref="DU127:DU131"/>
    <mergeCell ref="DV127:DV131"/>
    <mergeCell ref="DW127:DW131"/>
    <mergeCell ref="DX127:DX131"/>
    <mergeCell ref="DY127:DY131"/>
    <mergeCell ref="DZ127:DZ131"/>
    <mergeCell ref="EA127:EA131"/>
    <mergeCell ref="EB127:EB131"/>
    <mergeCell ref="EC127:EC131"/>
    <mergeCell ref="ED127:ED131"/>
    <mergeCell ref="EE127:EE131"/>
    <mergeCell ref="EF127:EF131"/>
    <mergeCell ref="EG127:EG131"/>
    <mergeCell ref="EH127:EH131"/>
    <mergeCell ref="EI127:EI131"/>
    <mergeCell ref="EJ127:EJ131"/>
    <mergeCell ref="EK127:EK131"/>
    <mergeCell ref="IP121:IP124"/>
    <mergeCell ref="IQ121:IQ124"/>
    <mergeCell ref="IR121:IR124"/>
    <mergeCell ref="IS121:IS124"/>
    <mergeCell ref="IT121:IT124"/>
    <mergeCell ref="IU121:IU124"/>
    <mergeCell ref="IG121:IG124"/>
    <mergeCell ref="IH121:IH124"/>
    <mergeCell ref="II121:II124"/>
    <mergeCell ref="IJ121:IJ124"/>
    <mergeCell ref="IK121:IK124"/>
    <mergeCell ref="IL121:IL124"/>
    <mergeCell ref="IM121:IM124"/>
    <mergeCell ref="IN121:IN124"/>
    <mergeCell ref="IO121:IO124"/>
    <mergeCell ref="HX121:HX124"/>
    <mergeCell ref="HY121:HY124"/>
    <mergeCell ref="HZ121:HZ124"/>
    <mergeCell ref="IA121:IA124"/>
    <mergeCell ref="IB121:IB124"/>
    <mergeCell ref="IC121:IC124"/>
    <mergeCell ref="ID121:ID124"/>
    <mergeCell ref="IE121:IE124"/>
    <mergeCell ref="IF121:IF124"/>
    <mergeCell ref="HO121:HO124"/>
    <mergeCell ref="HP121:HP124"/>
    <mergeCell ref="HQ121:HQ124"/>
    <mergeCell ref="HR121:HR124"/>
    <mergeCell ref="HS121:HS124"/>
    <mergeCell ref="HT121:HT124"/>
    <mergeCell ref="HU121:HU124"/>
    <mergeCell ref="HV121:HV124"/>
    <mergeCell ref="HW121:HW124"/>
    <mergeCell ref="HF121:HF124"/>
    <mergeCell ref="HG121:HG124"/>
    <mergeCell ref="HH121:HH124"/>
    <mergeCell ref="HI121:HI124"/>
    <mergeCell ref="HJ121:HJ124"/>
    <mergeCell ref="HK121:HK124"/>
    <mergeCell ref="HL121:HL124"/>
    <mergeCell ref="HM121:HM124"/>
    <mergeCell ref="HN121:HN124"/>
    <mergeCell ref="GW121:GW124"/>
    <mergeCell ref="GX121:GX124"/>
    <mergeCell ref="GY121:GY124"/>
    <mergeCell ref="GZ121:GZ124"/>
    <mergeCell ref="HA121:HA124"/>
    <mergeCell ref="HB121:HB124"/>
    <mergeCell ref="HC121:HC124"/>
    <mergeCell ref="HD121:HD124"/>
    <mergeCell ref="HE121:HE124"/>
    <mergeCell ref="GN121:GN124"/>
    <mergeCell ref="GO121:GO124"/>
    <mergeCell ref="GP121:GP124"/>
    <mergeCell ref="GQ121:GQ124"/>
    <mergeCell ref="GR121:GR124"/>
    <mergeCell ref="GS121:GS124"/>
    <mergeCell ref="GT121:GT124"/>
    <mergeCell ref="GU121:GU124"/>
    <mergeCell ref="GV121:GV124"/>
    <mergeCell ref="GE121:GE124"/>
    <mergeCell ref="GF121:GF124"/>
    <mergeCell ref="GG121:GG124"/>
    <mergeCell ref="GH121:GH124"/>
    <mergeCell ref="GI121:GI124"/>
    <mergeCell ref="GJ121:GJ124"/>
    <mergeCell ref="GK121:GK124"/>
    <mergeCell ref="GL121:GL124"/>
    <mergeCell ref="GM121:GM124"/>
    <mergeCell ref="FV121:FV124"/>
    <mergeCell ref="FW121:FW124"/>
    <mergeCell ref="FX121:FX124"/>
    <mergeCell ref="FY121:FY124"/>
    <mergeCell ref="FZ121:FZ124"/>
    <mergeCell ref="GA121:GA124"/>
    <mergeCell ref="GB121:GB124"/>
    <mergeCell ref="GC121:GC124"/>
    <mergeCell ref="GD121:GD124"/>
    <mergeCell ref="FM121:FM124"/>
    <mergeCell ref="FN121:FN124"/>
    <mergeCell ref="FO121:FO124"/>
    <mergeCell ref="FP121:FP124"/>
    <mergeCell ref="FQ121:FQ124"/>
    <mergeCell ref="FR121:FR124"/>
    <mergeCell ref="FS121:FS124"/>
    <mergeCell ref="FT121:FT124"/>
    <mergeCell ref="FU121:FU124"/>
    <mergeCell ref="FD121:FD124"/>
    <mergeCell ref="FE121:FE124"/>
    <mergeCell ref="FF121:FF124"/>
    <mergeCell ref="FG121:FG124"/>
    <mergeCell ref="FH121:FH124"/>
    <mergeCell ref="FI121:FI124"/>
    <mergeCell ref="FJ121:FJ124"/>
    <mergeCell ref="FK121:FK124"/>
    <mergeCell ref="FL121:FL124"/>
    <mergeCell ref="EU121:EU124"/>
    <mergeCell ref="EV121:EV124"/>
    <mergeCell ref="EW121:EW124"/>
    <mergeCell ref="EX121:EX124"/>
    <mergeCell ref="EY121:EY124"/>
    <mergeCell ref="EZ121:EZ124"/>
    <mergeCell ref="FA121:FA124"/>
    <mergeCell ref="FB121:FB124"/>
    <mergeCell ref="FC121:FC124"/>
    <mergeCell ref="EL121:EL124"/>
    <mergeCell ref="EM121:EM124"/>
    <mergeCell ref="EN121:EN124"/>
    <mergeCell ref="EO121:EO124"/>
    <mergeCell ref="EP121:EP124"/>
    <mergeCell ref="EQ121:EQ124"/>
    <mergeCell ref="ER121:ER124"/>
    <mergeCell ref="ES121:ES124"/>
    <mergeCell ref="ET121:ET124"/>
    <mergeCell ref="DP121:DP124"/>
    <mergeCell ref="DQ121:DQ124"/>
    <mergeCell ref="DR121:DR124"/>
    <mergeCell ref="DS121:DS124"/>
    <mergeCell ref="DT121:DT124"/>
    <mergeCell ref="DU121:DU124"/>
    <mergeCell ref="DV121:DV124"/>
    <mergeCell ref="DW121:DW124"/>
    <mergeCell ref="DX121:DX124"/>
    <mergeCell ref="DY121:DY124"/>
    <mergeCell ref="DZ121:DZ124"/>
    <mergeCell ref="EA121:EA124"/>
    <mergeCell ref="EB121:EB124"/>
    <mergeCell ref="EC121:EC124"/>
    <mergeCell ref="ED121:ED124"/>
    <mergeCell ref="EE121:EE124"/>
    <mergeCell ref="EF121:EF124"/>
    <mergeCell ref="EG121:EG124"/>
    <mergeCell ref="EH121:EH124"/>
    <mergeCell ref="EI121:EI124"/>
    <mergeCell ref="EJ121:EJ124"/>
    <mergeCell ref="EK121:EK124"/>
    <mergeCell ref="IP116:IP117"/>
    <mergeCell ref="IQ116:IQ117"/>
    <mergeCell ref="IR116:IR117"/>
    <mergeCell ref="IS116:IS117"/>
    <mergeCell ref="IT116:IT117"/>
    <mergeCell ref="IU116:IU117"/>
    <mergeCell ref="IG116:IG117"/>
    <mergeCell ref="IH116:IH117"/>
    <mergeCell ref="II116:II117"/>
    <mergeCell ref="IJ116:IJ117"/>
    <mergeCell ref="IK116:IK117"/>
    <mergeCell ref="IL116:IL117"/>
    <mergeCell ref="IM116:IM117"/>
    <mergeCell ref="IN116:IN117"/>
    <mergeCell ref="IO116:IO117"/>
    <mergeCell ref="HX116:HX117"/>
    <mergeCell ref="HY116:HY117"/>
    <mergeCell ref="HZ116:HZ117"/>
    <mergeCell ref="IA116:IA117"/>
    <mergeCell ref="IB116:IB117"/>
    <mergeCell ref="IC116:IC117"/>
    <mergeCell ref="ID116:ID117"/>
    <mergeCell ref="IE116:IE117"/>
    <mergeCell ref="IF116:IF117"/>
    <mergeCell ref="HO116:HO117"/>
    <mergeCell ref="HP116:HP117"/>
    <mergeCell ref="HQ116:HQ117"/>
    <mergeCell ref="HR116:HR117"/>
    <mergeCell ref="HS116:HS117"/>
    <mergeCell ref="HT116:HT117"/>
    <mergeCell ref="HU116:HU117"/>
    <mergeCell ref="HV116:HV117"/>
    <mergeCell ref="HW116:HW117"/>
    <mergeCell ref="HF116:HF117"/>
    <mergeCell ref="HG116:HG117"/>
    <mergeCell ref="HH116:HH117"/>
    <mergeCell ref="HI116:HI117"/>
    <mergeCell ref="HJ116:HJ117"/>
    <mergeCell ref="HK116:HK117"/>
    <mergeCell ref="HL116:HL117"/>
    <mergeCell ref="HM116:HM117"/>
    <mergeCell ref="HN116:HN117"/>
    <mergeCell ref="GX116:GX117"/>
    <mergeCell ref="GY116:GY117"/>
    <mergeCell ref="GZ116:GZ117"/>
    <mergeCell ref="HA116:HA117"/>
    <mergeCell ref="HB116:HB117"/>
    <mergeCell ref="HC116:HC117"/>
    <mergeCell ref="HD116:HD117"/>
    <mergeCell ref="HE116:HE117"/>
    <mergeCell ref="GN116:GN117"/>
    <mergeCell ref="GO116:GO117"/>
    <mergeCell ref="GP116:GP117"/>
    <mergeCell ref="GQ116:GQ117"/>
    <mergeCell ref="GR116:GR117"/>
    <mergeCell ref="GS116:GS117"/>
    <mergeCell ref="GT116:GT117"/>
    <mergeCell ref="GU116:GU117"/>
    <mergeCell ref="GV116:GV117"/>
    <mergeCell ref="GG116:GG117"/>
    <mergeCell ref="GH116:GH117"/>
    <mergeCell ref="GI116:GI117"/>
    <mergeCell ref="GJ116:GJ117"/>
    <mergeCell ref="GK116:GK117"/>
    <mergeCell ref="GL116:GL117"/>
    <mergeCell ref="GM116:GM117"/>
    <mergeCell ref="FV116:FV117"/>
    <mergeCell ref="FW116:FW117"/>
    <mergeCell ref="FX116:FX117"/>
    <mergeCell ref="FY116:FY117"/>
    <mergeCell ref="FZ116:FZ117"/>
    <mergeCell ref="GA116:GA117"/>
    <mergeCell ref="GB116:GB117"/>
    <mergeCell ref="GC116:GC117"/>
    <mergeCell ref="GD116:GD117"/>
    <mergeCell ref="GW116:GW117"/>
    <mergeCell ref="FP116:FP117"/>
    <mergeCell ref="FQ116:FQ117"/>
    <mergeCell ref="FR116:FR117"/>
    <mergeCell ref="FS116:FS117"/>
    <mergeCell ref="FT116:FT117"/>
    <mergeCell ref="FU116:FU117"/>
    <mergeCell ref="FD116:FD117"/>
    <mergeCell ref="FE116:FE117"/>
    <mergeCell ref="FF116:FF117"/>
    <mergeCell ref="FG116:FG117"/>
    <mergeCell ref="FH116:FH117"/>
    <mergeCell ref="FI116:FI117"/>
    <mergeCell ref="FJ116:FJ117"/>
    <mergeCell ref="FK116:FK117"/>
    <mergeCell ref="FL116:FL117"/>
    <mergeCell ref="GE116:GE117"/>
    <mergeCell ref="GF116:GF117"/>
    <mergeCell ref="EY116:EY117"/>
    <mergeCell ref="EZ116:EZ117"/>
    <mergeCell ref="FA116:FA117"/>
    <mergeCell ref="FB116:FB117"/>
    <mergeCell ref="FC116:FC117"/>
    <mergeCell ref="EL116:EL117"/>
    <mergeCell ref="EM116:EM117"/>
    <mergeCell ref="EN116:EN117"/>
    <mergeCell ref="EO116:EO117"/>
    <mergeCell ref="EP116:EP117"/>
    <mergeCell ref="EQ116:EQ117"/>
    <mergeCell ref="ER116:ER117"/>
    <mergeCell ref="ES116:ES117"/>
    <mergeCell ref="ET116:ET117"/>
    <mergeCell ref="FM116:FM117"/>
    <mergeCell ref="FN116:FN117"/>
    <mergeCell ref="FO116:FO117"/>
    <mergeCell ref="DT116:DT117"/>
    <mergeCell ref="DU116:DU117"/>
    <mergeCell ref="DV116:DV117"/>
    <mergeCell ref="DW116:DW117"/>
    <mergeCell ref="DX116:DX117"/>
    <mergeCell ref="DY116:DY117"/>
    <mergeCell ref="DZ116:DZ117"/>
    <mergeCell ref="EA116:EA117"/>
    <mergeCell ref="EB116:EB117"/>
    <mergeCell ref="EC116:EC117"/>
    <mergeCell ref="ED116:ED117"/>
    <mergeCell ref="EE116:EE117"/>
    <mergeCell ref="EF116:EF117"/>
    <mergeCell ref="EU116:EU117"/>
    <mergeCell ref="EV116:EV117"/>
    <mergeCell ref="EW116:EW117"/>
    <mergeCell ref="EX116:EX117"/>
    <mergeCell ref="EG116:EG117"/>
    <mergeCell ref="EH116:EH117"/>
    <mergeCell ref="EI116:EI117"/>
    <mergeCell ref="EJ116:EJ117"/>
    <mergeCell ref="EK116:EK117"/>
    <mergeCell ref="IP111:IP113"/>
    <mergeCell ref="IQ111:IQ113"/>
    <mergeCell ref="IR111:IR113"/>
    <mergeCell ref="IS111:IS113"/>
    <mergeCell ref="IT111:IT113"/>
    <mergeCell ref="IU111:IU113"/>
    <mergeCell ref="IG111:IG113"/>
    <mergeCell ref="IH111:IH113"/>
    <mergeCell ref="II111:II113"/>
    <mergeCell ref="IJ111:IJ113"/>
    <mergeCell ref="IK111:IK113"/>
    <mergeCell ref="IL111:IL113"/>
    <mergeCell ref="IM111:IM113"/>
    <mergeCell ref="IN111:IN113"/>
    <mergeCell ref="IO111:IO113"/>
    <mergeCell ref="HX111:HX113"/>
    <mergeCell ref="HY111:HY113"/>
    <mergeCell ref="HZ111:HZ113"/>
    <mergeCell ref="IA111:IA113"/>
    <mergeCell ref="IB111:IB113"/>
    <mergeCell ref="IC111:IC113"/>
    <mergeCell ref="ID111:ID113"/>
    <mergeCell ref="IE111:IE113"/>
    <mergeCell ref="IF111:IF113"/>
    <mergeCell ref="HO111:HO113"/>
    <mergeCell ref="HP111:HP113"/>
    <mergeCell ref="HQ111:HQ113"/>
    <mergeCell ref="HR111:HR113"/>
    <mergeCell ref="HS111:HS113"/>
    <mergeCell ref="HT111:HT113"/>
    <mergeCell ref="HU111:HU113"/>
    <mergeCell ref="HV111:HV113"/>
    <mergeCell ref="HW111:HW113"/>
    <mergeCell ref="HF111:HF113"/>
    <mergeCell ref="HG111:HG113"/>
    <mergeCell ref="HH111:HH113"/>
    <mergeCell ref="HI111:HI113"/>
    <mergeCell ref="HJ111:HJ113"/>
    <mergeCell ref="HK111:HK113"/>
    <mergeCell ref="HL111:HL113"/>
    <mergeCell ref="HM111:HM113"/>
    <mergeCell ref="HN111:HN113"/>
    <mergeCell ref="GW111:GW113"/>
    <mergeCell ref="GX111:GX113"/>
    <mergeCell ref="GY111:GY113"/>
    <mergeCell ref="GZ111:GZ113"/>
    <mergeCell ref="HA111:HA113"/>
    <mergeCell ref="HB111:HB113"/>
    <mergeCell ref="HC111:HC113"/>
    <mergeCell ref="HD111:HD113"/>
    <mergeCell ref="HE111:HE113"/>
    <mergeCell ref="GN111:GN113"/>
    <mergeCell ref="GO111:GO113"/>
    <mergeCell ref="GP111:GP113"/>
    <mergeCell ref="GQ111:GQ113"/>
    <mergeCell ref="GR111:GR113"/>
    <mergeCell ref="GS111:GS113"/>
    <mergeCell ref="GT111:GT113"/>
    <mergeCell ref="GU111:GU113"/>
    <mergeCell ref="GV111:GV113"/>
    <mergeCell ref="GE111:GE113"/>
    <mergeCell ref="GF111:GF113"/>
    <mergeCell ref="GG111:GG113"/>
    <mergeCell ref="GH111:GH113"/>
    <mergeCell ref="GI111:GI113"/>
    <mergeCell ref="GJ111:GJ113"/>
    <mergeCell ref="GK111:GK113"/>
    <mergeCell ref="GL111:GL113"/>
    <mergeCell ref="GM111:GM113"/>
    <mergeCell ref="FV111:FV113"/>
    <mergeCell ref="FW111:FW113"/>
    <mergeCell ref="FX111:FX113"/>
    <mergeCell ref="FY111:FY113"/>
    <mergeCell ref="FZ111:FZ113"/>
    <mergeCell ref="GA111:GA113"/>
    <mergeCell ref="GB111:GB113"/>
    <mergeCell ref="GC111:GC113"/>
    <mergeCell ref="GD111:GD113"/>
    <mergeCell ref="FM111:FM113"/>
    <mergeCell ref="FN111:FN113"/>
    <mergeCell ref="FO111:FO113"/>
    <mergeCell ref="FP111:FP113"/>
    <mergeCell ref="FQ111:FQ113"/>
    <mergeCell ref="FR111:FR113"/>
    <mergeCell ref="FS111:FS113"/>
    <mergeCell ref="FT111:FT113"/>
    <mergeCell ref="FU111:FU113"/>
    <mergeCell ref="FD111:FD113"/>
    <mergeCell ref="FE111:FE113"/>
    <mergeCell ref="FF111:FF113"/>
    <mergeCell ref="FG111:FG113"/>
    <mergeCell ref="FH111:FH113"/>
    <mergeCell ref="FI111:FI113"/>
    <mergeCell ref="FJ111:FJ113"/>
    <mergeCell ref="FK111:FK113"/>
    <mergeCell ref="FL111:FL113"/>
    <mergeCell ref="EU111:EU113"/>
    <mergeCell ref="EV111:EV113"/>
    <mergeCell ref="EW111:EW113"/>
    <mergeCell ref="EX111:EX113"/>
    <mergeCell ref="EY111:EY113"/>
    <mergeCell ref="EZ111:EZ113"/>
    <mergeCell ref="FA111:FA113"/>
    <mergeCell ref="FB111:FB113"/>
    <mergeCell ref="FC111:FC113"/>
    <mergeCell ref="EL111:EL113"/>
    <mergeCell ref="EM111:EM113"/>
    <mergeCell ref="EN111:EN113"/>
    <mergeCell ref="EO111:EO113"/>
    <mergeCell ref="EP111:EP113"/>
    <mergeCell ref="EQ111:EQ113"/>
    <mergeCell ref="ER111:ER113"/>
    <mergeCell ref="ES111:ES113"/>
    <mergeCell ref="ET111:ET113"/>
    <mergeCell ref="DP111:DP113"/>
    <mergeCell ref="DQ111:DQ113"/>
    <mergeCell ref="DR111:DR113"/>
    <mergeCell ref="DS111:DS113"/>
    <mergeCell ref="DT111:DT113"/>
    <mergeCell ref="DU111:DU113"/>
    <mergeCell ref="DV111:DV113"/>
    <mergeCell ref="DW111:DW113"/>
    <mergeCell ref="DX111:DX113"/>
    <mergeCell ref="DY111:DY113"/>
    <mergeCell ref="DZ111:DZ113"/>
    <mergeCell ref="EA111:EA113"/>
    <mergeCell ref="EB111:EB113"/>
    <mergeCell ref="EC111:EC113"/>
    <mergeCell ref="ED111:ED113"/>
    <mergeCell ref="EE111:EE113"/>
    <mergeCell ref="EF111:EF113"/>
    <mergeCell ref="EG111:EG113"/>
    <mergeCell ref="EH111:EH113"/>
    <mergeCell ref="EI111:EI113"/>
    <mergeCell ref="EJ111:EJ113"/>
    <mergeCell ref="EK111:EK113"/>
    <mergeCell ref="IP105:IP107"/>
    <mergeCell ref="IQ105:IQ107"/>
    <mergeCell ref="IR105:IR107"/>
    <mergeCell ref="IS105:IS107"/>
    <mergeCell ref="IT105:IT107"/>
    <mergeCell ref="IU105:IU107"/>
    <mergeCell ref="IG105:IG107"/>
    <mergeCell ref="IH105:IH107"/>
    <mergeCell ref="II105:II107"/>
    <mergeCell ref="IJ105:IJ107"/>
    <mergeCell ref="IK105:IK107"/>
    <mergeCell ref="IL105:IL107"/>
    <mergeCell ref="IM105:IM107"/>
    <mergeCell ref="IN105:IN107"/>
    <mergeCell ref="IO105:IO107"/>
    <mergeCell ref="HX105:HX107"/>
    <mergeCell ref="HY105:HY107"/>
    <mergeCell ref="HZ105:HZ107"/>
    <mergeCell ref="IA105:IA107"/>
    <mergeCell ref="IB105:IB107"/>
    <mergeCell ref="IC105:IC107"/>
    <mergeCell ref="ID105:ID107"/>
    <mergeCell ref="IE105:IE107"/>
    <mergeCell ref="IF105:IF107"/>
    <mergeCell ref="HO105:HO107"/>
    <mergeCell ref="HP105:HP107"/>
    <mergeCell ref="HQ105:HQ107"/>
    <mergeCell ref="HW105:HW107"/>
    <mergeCell ref="HF105:HF107"/>
    <mergeCell ref="HG105:HG107"/>
    <mergeCell ref="HH105:HH107"/>
    <mergeCell ref="HI105:HI107"/>
    <mergeCell ref="HJ105:HJ107"/>
    <mergeCell ref="HK105:HK107"/>
    <mergeCell ref="HL105:HL107"/>
    <mergeCell ref="HM105:HM107"/>
    <mergeCell ref="HN105:HN107"/>
    <mergeCell ref="GW105:GW107"/>
    <mergeCell ref="GX105:GX107"/>
    <mergeCell ref="GY105:GY107"/>
    <mergeCell ref="GZ105:GZ107"/>
    <mergeCell ref="HA105:HA107"/>
    <mergeCell ref="HB105:HB107"/>
    <mergeCell ref="HC105:HC107"/>
    <mergeCell ref="HD105:HD107"/>
    <mergeCell ref="HE105:HE107"/>
    <mergeCell ref="GT105:GT107"/>
    <mergeCell ref="GU105:GU107"/>
    <mergeCell ref="GV105:GV107"/>
    <mergeCell ref="GE105:GE107"/>
    <mergeCell ref="GF105:GF107"/>
    <mergeCell ref="GG105:GG107"/>
    <mergeCell ref="GH105:GH107"/>
    <mergeCell ref="GI105:GI107"/>
    <mergeCell ref="GJ105:GJ107"/>
    <mergeCell ref="GK105:GK107"/>
    <mergeCell ref="GL105:GL107"/>
    <mergeCell ref="GM105:GM107"/>
    <mergeCell ref="HR105:HR107"/>
    <mergeCell ref="HS105:HS107"/>
    <mergeCell ref="HT105:HT107"/>
    <mergeCell ref="HU105:HU107"/>
    <mergeCell ref="HV105:HV107"/>
    <mergeCell ref="GB105:GB107"/>
    <mergeCell ref="GC105:GC107"/>
    <mergeCell ref="GD105:GD107"/>
    <mergeCell ref="FN105:FN107"/>
    <mergeCell ref="FO105:FO107"/>
    <mergeCell ref="FP105:FP107"/>
    <mergeCell ref="FQ105:FQ107"/>
    <mergeCell ref="FR105:FR107"/>
    <mergeCell ref="FS105:FS107"/>
    <mergeCell ref="FT105:FT107"/>
    <mergeCell ref="FU105:FU107"/>
    <mergeCell ref="GN105:GN107"/>
    <mergeCell ref="GO105:GO107"/>
    <mergeCell ref="GP105:GP107"/>
    <mergeCell ref="GQ105:GQ107"/>
    <mergeCell ref="GR105:GR107"/>
    <mergeCell ref="GS105:GS107"/>
    <mergeCell ref="FB105:FB107"/>
    <mergeCell ref="FC105:FC107"/>
    <mergeCell ref="EL105:EL107"/>
    <mergeCell ref="EM105:EM107"/>
    <mergeCell ref="EN105:EN107"/>
    <mergeCell ref="EO105:EO107"/>
    <mergeCell ref="EP105:EP107"/>
    <mergeCell ref="EQ105:EQ107"/>
    <mergeCell ref="ER105:ER107"/>
    <mergeCell ref="ES105:ES107"/>
    <mergeCell ref="ET105:ET107"/>
    <mergeCell ref="FV105:FV107"/>
    <mergeCell ref="FW105:FW107"/>
    <mergeCell ref="FX105:FX107"/>
    <mergeCell ref="FY105:FY107"/>
    <mergeCell ref="FZ105:FZ107"/>
    <mergeCell ref="GA105:GA107"/>
    <mergeCell ref="FM105:FM107"/>
    <mergeCell ref="FD105:FD107"/>
    <mergeCell ref="FE105:FE107"/>
    <mergeCell ref="FF105:FF107"/>
    <mergeCell ref="FG105:FG107"/>
    <mergeCell ref="FH105:FH107"/>
    <mergeCell ref="FI105:FI107"/>
    <mergeCell ref="FJ105:FJ107"/>
    <mergeCell ref="FK105:FK107"/>
    <mergeCell ref="FL105:FL107"/>
    <mergeCell ref="EW105:EW107"/>
    <mergeCell ref="EX105:EX107"/>
    <mergeCell ref="EY105:EY107"/>
    <mergeCell ref="EZ105:EZ107"/>
    <mergeCell ref="FA105:FA107"/>
    <mergeCell ref="DW105:DW107"/>
    <mergeCell ref="DX105:DX107"/>
    <mergeCell ref="DY105:DY107"/>
    <mergeCell ref="DZ105:DZ107"/>
    <mergeCell ref="EA105:EA107"/>
    <mergeCell ref="EB105:EB107"/>
    <mergeCell ref="EC105:EC107"/>
    <mergeCell ref="ED105:ED107"/>
    <mergeCell ref="EE105:EE107"/>
    <mergeCell ref="EF105:EF107"/>
    <mergeCell ref="EU105:EU107"/>
    <mergeCell ref="EV105:EV107"/>
    <mergeCell ref="EG105:EG107"/>
    <mergeCell ref="EH105:EH107"/>
    <mergeCell ref="EI105:EI107"/>
    <mergeCell ref="EJ105:EJ107"/>
    <mergeCell ref="EK105:EK107"/>
    <mergeCell ref="IP97:IP98"/>
    <mergeCell ref="IQ97:IQ98"/>
    <mergeCell ref="IR97:IR98"/>
    <mergeCell ref="IS97:IS98"/>
    <mergeCell ref="IT97:IT98"/>
    <mergeCell ref="IU97:IU98"/>
    <mergeCell ref="IG97:IG98"/>
    <mergeCell ref="IH97:IH98"/>
    <mergeCell ref="II97:II98"/>
    <mergeCell ref="IJ97:IJ98"/>
    <mergeCell ref="IK97:IK98"/>
    <mergeCell ref="IL97:IL98"/>
    <mergeCell ref="IM97:IM98"/>
    <mergeCell ref="IN97:IN98"/>
    <mergeCell ref="IO97:IO98"/>
    <mergeCell ref="HX97:HX98"/>
    <mergeCell ref="HY97:HY98"/>
    <mergeCell ref="HZ97:HZ98"/>
    <mergeCell ref="IA97:IA98"/>
    <mergeCell ref="IB97:IB98"/>
    <mergeCell ref="IC97:IC98"/>
    <mergeCell ref="ID97:ID98"/>
    <mergeCell ref="IE97:IE98"/>
    <mergeCell ref="IF97:IF98"/>
    <mergeCell ref="HO97:HO98"/>
    <mergeCell ref="HP97:HP98"/>
    <mergeCell ref="HQ97:HQ98"/>
    <mergeCell ref="HR97:HR98"/>
    <mergeCell ref="HS97:HS98"/>
    <mergeCell ref="HT97:HT98"/>
    <mergeCell ref="HU97:HU98"/>
    <mergeCell ref="HV97:HV98"/>
    <mergeCell ref="HW97:HW98"/>
    <mergeCell ref="HF97:HF98"/>
    <mergeCell ref="HG97:HG98"/>
    <mergeCell ref="HH97:HH98"/>
    <mergeCell ref="HI97:HI98"/>
    <mergeCell ref="HJ97:HJ98"/>
    <mergeCell ref="HK97:HK98"/>
    <mergeCell ref="HL97:HL98"/>
    <mergeCell ref="HM97:HM98"/>
    <mergeCell ref="HN97:HN98"/>
    <mergeCell ref="GW97:GW98"/>
    <mergeCell ref="GX97:GX98"/>
    <mergeCell ref="GY97:GY98"/>
    <mergeCell ref="GZ97:GZ98"/>
    <mergeCell ref="HA97:HA98"/>
    <mergeCell ref="HB97:HB98"/>
    <mergeCell ref="HC97:HC98"/>
    <mergeCell ref="HD97:HD98"/>
    <mergeCell ref="HE97:HE98"/>
    <mergeCell ref="GN97:GN98"/>
    <mergeCell ref="GO97:GO98"/>
    <mergeCell ref="GP97:GP98"/>
    <mergeCell ref="GQ97:GQ98"/>
    <mergeCell ref="GR97:GR98"/>
    <mergeCell ref="GS97:GS98"/>
    <mergeCell ref="GT97:GT98"/>
    <mergeCell ref="GU97:GU98"/>
    <mergeCell ref="GV97:GV98"/>
    <mergeCell ref="GE97:GE98"/>
    <mergeCell ref="GF97:GF98"/>
    <mergeCell ref="GG97:GG98"/>
    <mergeCell ref="GH97:GH98"/>
    <mergeCell ref="GI97:GI98"/>
    <mergeCell ref="GJ97:GJ98"/>
    <mergeCell ref="GK97:GK98"/>
    <mergeCell ref="GL97:GL98"/>
    <mergeCell ref="GM97:GM98"/>
    <mergeCell ref="FV97:FV98"/>
    <mergeCell ref="FW97:FW98"/>
    <mergeCell ref="FX97:FX98"/>
    <mergeCell ref="FY97:FY98"/>
    <mergeCell ref="FZ97:FZ98"/>
    <mergeCell ref="GA97:GA98"/>
    <mergeCell ref="GB97:GB98"/>
    <mergeCell ref="GC97:GC98"/>
    <mergeCell ref="GD97:GD98"/>
    <mergeCell ref="EO97:EO98"/>
    <mergeCell ref="EP97:EP98"/>
    <mergeCell ref="EQ97:EQ98"/>
    <mergeCell ref="ER97:ER98"/>
    <mergeCell ref="ES97:ES98"/>
    <mergeCell ref="ET97:ET98"/>
    <mergeCell ref="FM97:FM98"/>
    <mergeCell ref="FN97:FN98"/>
    <mergeCell ref="FO97:FO98"/>
    <mergeCell ref="FP97:FP98"/>
    <mergeCell ref="FQ97:FQ98"/>
    <mergeCell ref="FR97:FR98"/>
    <mergeCell ref="FS97:FS98"/>
    <mergeCell ref="FT97:FT98"/>
    <mergeCell ref="FU97:FU98"/>
    <mergeCell ref="FD97:FD98"/>
    <mergeCell ref="FE97:FE98"/>
    <mergeCell ref="FF97:FF98"/>
    <mergeCell ref="FG97:FG98"/>
    <mergeCell ref="FH97:FH98"/>
    <mergeCell ref="FI97:FI98"/>
    <mergeCell ref="FJ97:FJ98"/>
    <mergeCell ref="FK97:FK98"/>
    <mergeCell ref="FL97:FL98"/>
    <mergeCell ref="HO93:HO95"/>
    <mergeCell ref="HP93:HP95"/>
    <mergeCell ref="HQ93:HQ95"/>
    <mergeCell ref="DP97:DP98"/>
    <mergeCell ref="DQ97:DQ98"/>
    <mergeCell ref="DR97:DR98"/>
    <mergeCell ref="DS97:DS98"/>
    <mergeCell ref="DT97:DT98"/>
    <mergeCell ref="DU97:DU98"/>
    <mergeCell ref="DV97:DV98"/>
    <mergeCell ref="DW97:DW98"/>
    <mergeCell ref="DX97:DX98"/>
    <mergeCell ref="DY97:DY98"/>
    <mergeCell ref="DZ97:DZ98"/>
    <mergeCell ref="EA97:EA98"/>
    <mergeCell ref="EB97:EB98"/>
    <mergeCell ref="EC97:EC98"/>
    <mergeCell ref="ED97:ED98"/>
    <mergeCell ref="EE97:EE98"/>
    <mergeCell ref="EF97:EF98"/>
    <mergeCell ref="EU97:EU98"/>
    <mergeCell ref="EV97:EV98"/>
    <mergeCell ref="EW97:EW98"/>
    <mergeCell ref="EX97:EX98"/>
    <mergeCell ref="EY97:EY98"/>
    <mergeCell ref="EZ97:EZ98"/>
    <mergeCell ref="FA97:FA98"/>
    <mergeCell ref="FB97:FB98"/>
    <mergeCell ref="FC97:FC98"/>
    <mergeCell ref="EL97:EL98"/>
    <mergeCell ref="EM97:EM98"/>
    <mergeCell ref="EN97:EN98"/>
    <mergeCell ref="HC93:HC95"/>
    <mergeCell ref="HD93:HD95"/>
    <mergeCell ref="HE93:HE95"/>
    <mergeCell ref="EG97:EG98"/>
    <mergeCell ref="EH97:EH98"/>
    <mergeCell ref="EI97:EI98"/>
    <mergeCell ref="EJ97:EJ98"/>
    <mergeCell ref="EK97:EK98"/>
    <mergeCell ref="IP93:IP95"/>
    <mergeCell ref="IQ93:IQ95"/>
    <mergeCell ref="IR93:IR95"/>
    <mergeCell ref="IS93:IS95"/>
    <mergeCell ref="IT93:IT95"/>
    <mergeCell ref="IU93:IU95"/>
    <mergeCell ref="IG93:IG95"/>
    <mergeCell ref="IH93:IH95"/>
    <mergeCell ref="II93:II95"/>
    <mergeCell ref="IJ93:IJ95"/>
    <mergeCell ref="IK93:IK95"/>
    <mergeCell ref="IL93:IL95"/>
    <mergeCell ref="IM93:IM95"/>
    <mergeCell ref="IN93:IN95"/>
    <mergeCell ref="IO93:IO95"/>
    <mergeCell ref="HX93:HX95"/>
    <mergeCell ref="HY93:HY95"/>
    <mergeCell ref="HZ93:HZ95"/>
    <mergeCell ref="IA93:IA95"/>
    <mergeCell ref="IB93:IB95"/>
    <mergeCell ref="IC93:IC95"/>
    <mergeCell ref="ID93:ID95"/>
    <mergeCell ref="IE93:IE95"/>
    <mergeCell ref="IF93:IF95"/>
    <mergeCell ref="GT93:GT95"/>
    <mergeCell ref="GU93:GU95"/>
    <mergeCell ref="GV93:GV95"/>
    <mergeCell ref="GF93:GF95"/>
    <mergeCell ref="GG93:GG95"/>
    <mergeCell ref="GH93:GH95"/>
    <mergeCell ref="GI93:GI95"/>
    <mergeCell ref="GJ93:GJ95"/>
    <mergeCell ref="GK93:GK95"/>
    <mergeCell ref="GL93:GL95"/>
    <mergeCell ref="GM93:GM95"/>
    <mergeCell ref="HR93:HR95"/>
    <mergeCell ref="HS93:HS95"/>
    <mergeCell ref="HT93:HT95"/>
    <mergeCell ref="HU93:HU95"/>
    <mergeCell ref="HV93:HV95"/>
    <mergeCell ref="HW93:HW95"/>
    <mergeCell ref="HF93:HF95"/>
    <mergeCell ref="HG93:HG95"/>
    <mergeCell ref="HH93:HH95"/>
    <mergeCell ref="HI93:HI95"/>
    <mergeCell ref="HJ93:HJ95"/>
    <mergeCell ref="HK93:HK95"/>
    <mergeCell ref="HL93:HL95"/>
    <mergeCell ref="HM93:HM95"/>
    <mergeCell ref="HN93:HN95"/>
    <mergeCell ref="GW93:GW95"/>
    <mergeCell ref="GX93:GX95"/>
    <mergeCell ref="GY93:GY95"/>
    <mergeCell ref="GZ93:GZ95"/>
    <mergeCell ref="HA93:HA95"/>
    <mergeCell ref="HB93:HB95"/>
    <mergeCell ref="FT93:FT95"/>
    <mergeCell ref="FU93:FU95"/>
    <mergeCell ref="FD93:FD95"/>
    <mergeCell ref="FE93:FE95"/>
    <mergeCell ref="FF93:FF95"/>
    <mergeCell ref="FG93:FG95"/>
    <mergeCell ref="FH93:FH95"/>
    <mergeCell ref="FI93:FI95"/>
    <mergeCell ref="FJ93:FJ95"/>
    <mergeCell ref="FK93:FK95"/>
    <mergeCell ref="FL93:FL95"/>
    <mergeCell ref="GN93:GN95"/>
    <mergeCell ref="GO93:GO95"/>
    <mergeCell ref="GP93:GP95"/>
    <mergeCell ref="GQ93:GQ95"/>
    <mergeCell ref="GR93:GR95"/>
    <mergeCell ref="GS93:GS95"/>
    <mergeCell ref="GE93:GE95"/>
    <mergeCell ref="FV93:FV95"/>
    <mergeCell ref="FW93:FW95"/>
    <mergeCell ref="FX93:FX95"/>
    <mergeCell ref="FY93:FY95"/>
    <mergeCell ref="FZ93:FZ95"/>
    <mergeCell ref="GA93:GA95"/>
    <mergeCell ref="GB93:GB95"/>
    <mergeCell ref="GC93:GC95"/>
    <mergeCell ref="GD93:GD95"/>
    <mergeCell ref="FO93:FO95"/>
    <mergeCell ref="FP93:FP95"/>
    <mergeCell ref="FQ93:FQ95"/>
    <mergeCell ref="FR93:FR95"/>
    <mergeCell ref="FS93:FS95"/>
    <mergeCell ref="EX93:EX95"/>
    <mergeCell ref="EY93:EY95"/>
    <mergeCell ref="EZ93:EZ95"/>
    <mergeCell ref="FA93:FA95"/>
    <mergeCell ref="FB93:FB95"/>
    <mergeCell ref="FC93:FC95"/>
    <mergeCell ref="EL93:EL95"/>
    <mergeCell ref="EM93:EM95"/>
    <mergeCell ref="EN93:EN95"/>
    <mergeCell ref="EO93:EO95"/>
    <mergeCell ref="EP93:EP95"/>
    <mergeCell ref="EQ93:EQ95"/>
    <mergeCell ref="ER93:ER95"/>
    <mergeCell ref="ES93:ES95"/>
    <mergeCell ref="ET93:ET95"/>
    <mergeCell ref="FM93:FM95"/>
    <mergeCell ref="FN93:FN95"/>
    <mergeCell ref="DW93:DW95"/>
    <mergeCell ref="DX93:DX95"/>
    <mergeCell ref="DY93:DY95"/>
    <mergeCell ref="DZ93:DZ95"/>
    <mergeCell ref="EA93:EA95"/>
    <mergeCell ref="EB93:EB95"/>
    <mergeCell ref="EC93:EC95"/>
    <mergeCell ref="ED93:ED95"/>
    <mergeCell ref="EE93:EE95"/>
    <mergeCell ref="EF93:EF95"/>
    <mergeCell ref="EU93:EU95"/>
    <mergeCell ref="EV93:EV95"/>
    <mergeCell ref="EW93:EW95"/>
    <mergeCell ref="EG93:EG95"/>
    <mergeCell ref="EH93:EH95"/>
    <mergeCell ref="EI93:EI95"/>
    <mergeCell ref="EJ93:EJ95"/>
    <mergeCell ref="EK93:EK95"/>
    <mergeCell ref="IP75:IP81"/>
    <mergeCell ref="IQ75:IQ81"/>
    <mergeCell ref="IR75:IR81"/>
    <mergeCell ref="IS75:IS81"/>
    <mergeCell ref="IT75:IT81"/>
    <mergeCell ref="IU75:IU81"/>
    <mergeCell ref="IG75:IG81"/>
    <mergeCell ref="IH75:IH81"/>
    <mergeCell ref="II75:II81"/>
    <mergeCell ref="IJ75:IJ81"/>
    <mergeCell ref="IK75:IK81"/>
    <mergeCell ref="IL75:IL81"/>
    <mergeCell ref="IM75:IM81"/>
    <mergeCell ref="IN75:IN81"/>
    <mergeCell ref="IO75:IO81"/>
    <mergeCell ref="HX75:HX81"/>
    <mergeCell ref="HY75:HY81"/>
    <mergeCell ref="HZ75:HZ81"/>
    <mergeCell ref="IA75:IA81"/>
    <mergeCell ref="IB75:IB81"/>
    <mergeCell ref="IC75:IC81"/>
    <mergeCell ref="ID75:ID81"/>
    <mergeCell ref="IE75:IE81"/>
    <mergeCell ref="IF75:IF81"/>
    <mergeCell ref="HP75:HP81"/>
    <mergeCell ref="HQ75:HQ81"/>
    <mergeCell ref="HR75:HR81"/>
    <mergeCell ref="HS75:HS81"/>
    <mergeCell ref="HT75:HT81"/>
    <mergeCell ref="HU75:HU81"/>
    <mergeCell ref="HV75:HV81"/>
    <mergeCell ref="HW75:HW81"/>
    <mergeCell ref="HF75:HF81"/>
    <mergeCell ref="HG75:HG81"/>
    <mergeCell ref="HH75:HH81"/>
    <mergeCell ref="HI75:HI81"/>
    <mergeCell ref="HJ75:HJ81"/>
    <mergeCell ref="HK75:HK81"/>
    <mergeCell ref="HL75:HL81"/>
    <mergeCell ref="HM75:HM81"/>
    <mergeCell ref="HN75:HN81"/>
    <mergeCell ref="GY75:GY81"/>
    <mergeCell ref="GZ75:GZ81"/>
    <mergeCell ref="HA75:HA81"/>
    <mergeCell ref="HB75:HB81"/>
    <mergeCell ref="HC75:HC81"/>
    <mergeCell ref="HD75:HD81"/>
    <mergeCell ref="HE75:HE81"/>
    <mergeCell ref="GN75:GN81"/>
    <mergeCell ref="GO75:GO81"/>
    <mergeCell ref="GP75:GP81"/>
    <mergeCell ref="GQ75:GQ81"/>
    <mergeCell ref="GR75:GR81"/>
    <mergeCell ref="GS75:GS81"/>
    <mergeCell ref="GT75:GT81"/>
    <mergeCell ref="GU75:GU81"/>
    <mergeCell ref="GV75:GV81"/>
    <mergeCell ref="HO75:HO81"/>
    <mergeCell ref="GH75:GH81"/>
    <mergeCell ref="GI75:GI81"/>
    <mergeCell ref="GJ75:GJ81"/>
    <mergeCell ref="GK75:GK81"/>
    <mergeCell ref="GL75:GL81"/>
    <mergeCell ref="GM75:GM81"/>
    <mergeCell ref="FV75:FV81"/>
    <mergeCell ref="FW75:FW81"/>
    <mergeCell ref="FX75:FX81"/>
    <mergeCell ref="FY75:FY81"/>
    <mergeCell ref="FZ75:FZ81"/>
    <mergeCell ref="GA75:GA81"/>
    <mergeCell ref="GB75:GB81"/>
    <mergeCell ref="GC75:GC81"/>
    <mergeCell ref="GD75:GD81"/>
    <mergeCell ref="GW75:GW81"/>
    <mergeCell ref="GX75:GX81"/>
    <mergeCell ref="FQ75:FQ81"/>
    <mergeCell ref="FR75:FR81"/>
    <mergeCell ref="FS75:FS81"/>
    <mergeCell ref="FT75:FT81"/>
    <mergeCell ref="FU75:FU81"/>
    <mergeCell ref="FD75:FD81"/>
    <mergeCell ref="FE75:FE81"/>
    <mergeCell ref="FF75:FF81"/>
    <mergeCell ref="FG75:FG81"/>
    <mergeCell ref="FH75:FH81"/>
    <mergeCell ref="FI75:FI81"/>
    <mergeCell ref="FJ75:FJ81"/>
    <mergeCell ref="FK75:FK81"/>
    <mergeCell ref="FL75:FL81"/>
    <mergeCell ref="GE75:GE81"/>
    <mergeCell ref="GF75:GF81"/>
    <mergeCell ref="GG75:GG81"/>
    <mergeCell ref="EZ75:EZ81"/>
    <mergeCell ref="FA75:FA81"/>
    <mergeCell ref="FB75:FB81"/>
    <mergeCell ref="FC75:FC81"/>
    <mergeCell ref="EL75:EL81"/>
    <mergeCell ref="EM75:EM81"/>
    <mergeCell ref="EN75:EN81"/>
    <mergeCell ref="EO75:EO81"/>
    <mergeCell ref="EP75:EP81"/>
    <mergeCell ref="EQ75:EQ81"/>
    <mergeCell ref="ER75:ER81"/>
    <mergeCell ref="ES75:ES81"/>
    <mergeCell ref="ET75:ET81"/>
    <mergeCell ref="FM75:FM81"/>
    <mergeCell ref="FN75:FN81"/>
    <mergeCell ref="FO75:FO81"/>
    <mergeCell ref="FP75:FP81"/>
    <mergeCell ref="DW75:DW81"/>
    <mergeCell ref="DX75:DX81"/>
    <mergeCell ref="DY75:DY81"/>
    <mergeCell ref="DZ75:DZ81"/>
    <mergeCell ref="EA75:EA81"/>
    <mergeCell ref="EB75:EB81"/>
    <mergeCell ref="EC75:EC81"/>
    <mergeCell ref="ED75:ED81"/>
    <mergeCell ref="EE75:EE81"/>
    <mergeCell ref="EF75:EF81"/>
    <mergeCell ref="EU75:EU81"/>
    <mergeCell ref="EV75:EV81"/>
    <mergeCell ref="EW75:EW81"/>
    <mergeCell ref="EX75:EX81"/>
    <mergeCell ref="EY75:EY81"/>
    <mergeCell ref="EG75:EG81"/>
    <mergeCell ref="EH75:EH81"/>
    <mergeCell ref="EI75:EI81"/>
    <mergeCell ref="EJ75:EJ81"/>
    <mergeCell ref="EK75:EK81"/>
    <mergeCell ref="IP61:IP63"/>
    <mergeCell ref="IQ61:IQ63"/>
    <mergeCell ref="IR61:IR63"/>
    <mergeCell ref="IS61:IS63"/>
    <mergeCell ref="IT61:IT63"/>
    <mergeCell ref="IU61:IU63"/>
    <mergeCell ref="IG61:IG63"/>
    <mergeCell ref="IH61:IH63"/>
    <mergeCell ref="II61:II63"/>
    <mergeCell ref="IJ61:IJ63"/>
    <mergeCell ref="IK61:IK63"/>
    <mergeCell ref="IL61:IL63"/>
    <mergeCell ref="IM61:IM63"/>
    <mergeCell ref="IN61:IN63"/>
    <mergeCell ref="IO61:IO63"/>
    <mergeCell ref="HX61:HX63"/>
    <mergeCell ref="HY61:HY63"/>
    <mergeCell ref="HZ61:HZ63"/>
    <mergeCell ref="IA61:IA63"/>
    <mergeCell ref="IB61:IB63"/>
    <mergeCell ref="IC61:IC63"/>
    <mergeCell ref="ID61:ID63"/>
    <mergeCell ref="IE61:IE63"/>
    <mergeCell ref="IF61:IF63"/>
    <mergeCell ref="HP61:HP63"/>
    <mergeCell ref="HQ61:HQ63"/>
    <mergeCell ref="HR61:HR63"/>
    <mergeCell ref="HS61:HS63"/>
    <mergeCell ref="HT61:HT63"/>
    <mergeCell ref="HU61:HU63"/>
    <mergeCell ref="HV61:HV63"/>
    <mergeCell ref="HW61:HW63"/>
    <mergeCell ref="HF61:HF63"/>
    <mergeCell ref="HG61:HG63"/>
    <mergeCell ref="HH61:HH63"/>
    <mergeCell ref="HI61:HI63"/>
    <mergeCell ref="HJ61:HJ63"/>
    <mergeCell ref="HK61:HK63"/>
    <mergeCell ref="HL61:HL63"/>
    <mergeCell ref="HM61:HM63"/>
    <mergeCell ref="HN61:HN63"/>
    <mergeCell ref="GY61:GY63"/>
    <mergeCell ref="GZ61:GZ63"/>
    <mergeCell ref="HA61:HA63"/>
    <mergeCell ref="HB61:HB63"/>
    <mergeCell ref="HC61:HC63"/>
    <mergeCell ref="HD61:HD63"/>
    <mergeCell ref="HE61:HE63"/>
    <mergeCell ref="GN61:GN63"/>
    <mergeCell ref="GO61:GO63"/>
    <mergeCell ref="GP61:GP63"/>
    <mergeCell ref="GQ61:GQ63"/>
    <mergeCell ref="GR61:GR63"/>
    <mergeCell ref="GS61:GS63"/>
    <mergeCell ref="GT61:GT63"/>
    <mergeCell ref="GU61:GU63"/>
    <mergeCell ref="GV61:GV63"/>
    <mergeCell ref="HO61:HO63"/>
    <mergeCell ref="GH61:GH63"/>
    <mergeCell ref="GI61:GI63"/>
    <mergeCell ref="GJ61:GJ63"/>
    <mergeCell ref="GK61:GK63"/>
    <mergeCell ref="GL61:GL63"/>
    <mergeCell ref="GM61:GM63"/>
    <mergeCell ref="FV61:FV63"/>
    <mergeCell ref="FW61:FW63"/>
    <mergeCell ref="FX61:FX63"/>
    <mergeCell ref="FY61:FY63"/>
    <mergeCell ref="FZ61:FZ63"/>
    <mergeCell ref="GA61:GA63"/>
    <mergeCell ref="GB61:GB63"/>
    <mergeCell ref="GC61:GC63"/>
    <mergeCell ref="GD61:GD63"/>
    <mergeCell ref="GW61:GW63"/>
    <mergeCell ref="GX61:GX63"/>
    <mergeCell ref="FQ61:FQ63"/>
    <mergeCell ref="FR61:FR63"/>
    <mergeCell ref="FS61:FS63"/>
    <mergeCell ref="FT61:FT63"/>
    <mergeCell ref="FU61:FU63"/>
    <mergeCell ref="FD61:FD63"/>
    <mergeCell ref="FE61:FE63"/>
    <mergeCell ref="FF61:FF63"/>
    <mergeCell ref="FG61:FG63"/>
    <mergeCell ref="FH61:FH63"/>
    <mergeCell ref="FI61:FI63"/>
    <mergeCell ref="FJ61:FJ63"/>
    <mergeCell ref="FK61:FK63"/>
    <mergeCell ref="FL61:FL63"/>
    <mergeCell ref="GE61:GE63"/>
    <mergeCell ref="GF61:GF63"/>
    <mergeCell ref="GG61:GG63"/>
    <mergeCell ref="EZ61:EZ63"/>
    <mergeCell ref="FA61:FA63"/>
    <mergeCell ref="FB61:FB63"/>
    <mergeCell ref="FC61:FC63"/>
    <mergeCell ref="EL61:EL63"/>
    <mergeCell ref="EM61:EM63"/>
    <mergeCell ref="EN61:EN63"/>
    <mergeCell ref="EO61:EO63"/>
    <mergeCell ref="EP61:EP63"/>
    <mergeCell ref="EQ61:EQ63"/>
    <mergeCell ref="ER61:ER63"/>
    <mergeCell ref="ES61:ES63"/>
    <mergeCell ref="ET61:ET63"/>
    <mergeCell ref="FM61:FM63"/>
    <mergeCell ref="FN61:FN63"/>
    <mergeCell ref="FO61:FO63"/>
    <mergeCell ref="FP61:FP63"/>
    <mergeCell ref="DW61:DW63"/>
    <mergeCell ref="DX61:DX63"/>
    <mergeCell ref="DY61:DY63"/>
    <mergeCell ref="DZ61:DZ63"/>
    <mergeCell ref="EA61:EA63"/>
    <mergeCell ref="EB61:EB63"/>
    <mergeCell ref="EC61:EC63"/>
    <mergeCell ref="ED61:ED63"/>
    <mergeCell ref="EE61:EE63"/>
    <mergeCell ref="EF61:EF63"/>
    <mergeCell ref="EU61:EU63"/>
    <mergeCell ref="EV61:EV63"/>
    <mergeCell ref="EW61:EW63"/>
    <mergeCell ref="EX61:EX63"/>
    <mergeCell ref="EY61:EY63"/>
    <mergeCell ref="EG61:EG63"/>
    <mergeCell ref="EH61:EH63"/>
    <mergeCell ref="EI61:EI63"/>
    <mergeCell ref="EJ61:EJ63"/>
    <mergeCell ref="EK61:EK63"/>
    <mergeCell ref="IS51:IS55"/>
    <mergeCell ref="IT51:IT55"/>
    <mergeCell ref="IU51:IU55"/>
    <mergeCell ref="IG51:IG55"/>
    <mergeCell ref="IH51:IH55"/>
    <mergeCell ref="II51:II55"/>
    <mergeCell ref="IJ51:IJ55"/>
    <mergeCell ref="IK51:IK55"/>
    <mergeCell ref="IL51:IL55"/>
    <mergeCell ref="IM51:IM55"/>
    <mergeCell ref="IN51:IN55"/>
    <mergeCell ref="IO51:IO55"/>
    <mergeCell ref="HX51:HX55"/>
    <mergeCell ref="HY51:HY55"/>
    <mergeCell ref="HZ51:HZ55"/>
    <mergeCell ref="IA51:IA55"/>
    <mergeCell ref="IB51:IB55"/>
    <mergeCell ref="IC51:IC55"/>
    <mergeCell ref="ID51:ID55"/>
    <mergeCell ref="IE51:IE55"/>
    <mergeCell ref="IF51:IF55"/>
    <mergeCell ref="HS51:HS55"/>
    <mergeCell ref="HT51:HT55"/>
    <mergeCell ref="HU51:HU55"/>
    <mergeCell ref="HV51:HV55"/>
    <mergeCell ref="HW51:HW55"/>
    <mergeCell ref="HF51:HF55"/>
    <mergeCell ref="HG51:HG55"/>
    <mergeCell ref="HH51:HH55"/>
    <mergeCell ref="HI51:HI55"/>
    <mergeCell ref="HJ51:HJ55"/>
    <mergeCell ref="HK51:HK55"/>
    <mergeCell ref="HL51:HL55"/>
    <mergeCell ref="HM51:HM55"/>
    <mergeCell ref="HN51:HN55"/>
    <mergeCell ref="IP51:IP55"/>
    <mergeCell ref="IQ51:IQ55"/>
    <mergeCell ref="IR51:IR55"/>
    <mergeCell ref="HB51:HB55"/>
    <mergeCell ref="HC51:HC55"/>
    <mergeCell ref="HD51:HD55"/>
    <mergeCell ref="HE51:HE55"/>
    <mergeCell ref="GN51:GN55"/>
    <mergeCell ref="GO51:GO55"/>
    <mergeCell ref="GP51:GP55"/>
    <mergeCell ref="GQ51:GQ55"/>
    <mergeCell ref="GR51:GR55"/>
    <mergeCell ref="GS51:GS55"/>
    <mergeCell ref="GT51:GT55"/>
    <mergeCell ref="GU51:GU55"/>
    <mergeCell ref="GV51:GV55"/>
    <mergeCell ref="HO51:HO55"/>
    <mergeCell ref="HP51:HP55"/>
    <mergeCell ref="HQ51:HQ55"/>
    <mergeCell ref="HR51:HR55"/>
    <mergeCell ref="GK51:GK55"/>
    <mergeCell ref="GL51:GL55"/>
    <mergeCell ref="GM51:GM55"/>
    <mergeCell ref="FV51:FV55"/>
    <mergeCell ref="FW51:FW55"/>
    <mergeCell ref="FX51:FX55"/>
    <mergeCell ref="FY51:FY55"/>
    <mergeCell ref="FZ51:FZ55"/>
    <mergeCell ref="GA51:GA55"/>
    <mergeCell ref="GB51:GB55"/>
    <mergeCell ref="GC51:GC55"/>
    <mergeCell ref="GD51:GD55"/>
    <mergeCell ref="GW51:GW55"/>
    <mergeCell ref="GX51:GX55"/>
    <mergeCell ref="GY51:GY55"/>
    <mergeCell ref="GZ51:GZ55"/>
    <mergeCell ref="HA51:HA55"/>
    <mergeCell ref="FT51:FT55"/>
    <mergeCell ref="FU51:FU55"/>
    <mergeCell ref="FD51:FD55"/>
    <mergeCell ref="FE51:FE55"/>
    <mergeCell ref="FF51:FF55"/>
    <mergeCell ref="FG51:FG55"/>
    <mergeCell ref="FH51:FH55"/>
    <mergeCell ref="FI51:FI55"/>
    <mergeCell ref="FJ51:FJ55"/>
    <mergeCell ref="FK51:FK55"/>
    <mergeCell ref="FL51:FL55"/>
    <mergeCell ref="GE51:GE55"/>
    <mergeCell ref="GF51:GF55"/>
    <mergeCell ref="GG51:GG55"/>
    <mergeCell ref="GH51:GH55"/>
    <mergeCell ref="GI51:GI55"/>
    <mergeCell ref="GJ51:GJ55"/>
    <mergeCell ref="FC51:FC55"/>
    <mergeCell ref="EL51:EL55"/>
    <mergeCell ref="EM51:EM55"/>
    <mergeCell ref="EN51:EN55"/>
    <mergeCell ref="EO51:EO55"/>
    <mergeCell ref="EP51:EP55"/>
    <mergeCell ref="EQ51:EQ55"/>
    <mergeCell ref="ER51:ER55"/>
    <mergeCell ref="ES51:ES55"/>
    <mergeCell ref="ET51:ET55"/>
    <mergeCell ref="FM51:FM55"/>
    <mergeCell ref="FN51:FN55"/>
    <mergeCell ref="FO51:FO55"/>
    <mergeCell ref="FP51:FP55"/>
    <mergeCell ref="FQ51:FQ55"/>
    <mergeCell ref="FR51:FR55"/>
    <mergeCell ref="FS51:FS55"/>
    <mergeCell ref="DX51:DX55"/>
    <mergeCell ref="DY51:DY55"/>
    <mergeCell ref="DZ51:DZ55"/>
    <mergeCell ref="EA51:EA55"/>
    <mergeCell ref="EB51:EB55"/>
    <mergeCell ref="EC51:EC55"/>
    <mergeCell ref="ED51:ED55"/>
    <mergeCell ref="EE51:EE55"/>
    <mergeCell ref="EF51:EF55"/>
    <mergeCell ref="EU51:EU55"/>
    <mergeCell ref="EV51:EV55"/>
    <mergeCell ref="EW51:EW55"/>
    <mergeCell ref="EX51:EX55"/>
    <mergeCell ref="EY51:EY55"/>
    <mergeCell ref="EZ51:EZ55"/>
    <mergeCell ref="FA51:FA55"/>
    <mergeCell ref="FB51:FB55"/>
    <mergeCell ref="EG51:EG55"/>
    <mergeCell ref="EH51:EH55"/>
    <mergeCell ref="EI51:EI55"/>
    <mergeCell ref="EJ51:EJ55"/>
    <mergeCell ref="EK51:EK55"/>
    <mergeCell ref="IP38:IP39"/>
    <mergeCell ref="IQ38:IQ39"/>
    <mergeCell ref="IR38:IR39"/>
    <mergeCell ref="IS38:IS39"/>
    <mergeCell ref="IT38:IT39"/>
    <mergeCell ref="IU38:IU39"/>
    <mergeCell ref="IG38:IG39"/>
    <mergeCell ref="IH38:IH39"/>
    <mergeCell ref="II38:II39"/>
    <mergeCell ref="IJ38:IJ39"/>
    <mergeCell ref="IK38:IK39"/>
    <mergeCell ref="IL38:IL39"/>
    <mergeCell ref="IM38:IM39"/>
    <mergeCell ref="IN38:IN39"/>
    <mergeCell ref="IO38:IO39"/>
    <mergeCell ref="HX38:HX39"/>
    <mergeCell ref="HY38:HY39"/>
    <mergeCell ref="HZ38:HZ39"/>
    <mergeCell ref="IA38:IA39"/>
    <mergeCell ref="IB38:IB39"/>
    <mergeCell ref="IC38:IC39"/>
    <mergeCell ref="ID38:ID39"/>
    <mergeCell ref="IE38:IE39"/>
    <mergeCell ref="IF38:IF39"/>
    <mergeCell ref="HO38:HO39"/>
    <mergeCell ref="HP38:HP39"/>
    <mergeCell ref="HQ38:HQ39"/>
    <mergeCell ref="HR38:HR39"/>
    <mergeCell ref="HS38:HS39"/>
    <mergeCell ref="HT38:HT39"/>
    <mergeCell ref="HU38:HU39"/>
    <mergeCell ref="HV38:HV39"/>
    <mergeCell ref="HW38:HW39"/>
    <mergeCell ref="HF38:HF39"/>
    <mergeCell ref="HG38:HG39"/>
    <mergeCell ref="HH38:HH39"/>
    <mergeCell ref="HI38:HI39"/>
    <mergeCell ref="HJ38:HJ39"/>
    <mergeCell ref="HK38:HK39"/>
    <mergeCell ref="HL38:HL39"/>
    <mergeCell ref="HM38:HM39"/>
    <mergeCell ref="HN38:HN39"/>
    <mergeCell ref="GW38:GW39"/>
    <mergeCell ref="GX38:GX39"/>
    <mergeCell ref="GY38:GY39"/>
    <mergeCell ref="GZ38:GZ39"/>
    <mergeCell ref="HA38:HA39"/>
    <mergeCell ref="HB38:HB39"/>
    <mergeCell ref="HC38:HC39"/>
    <mergeCell ref="HD38:HD39"/>
    <mergeCell ref="HE38:HE39"/>
    <mergeCell ref="GN38:GN39"/>
    <mergeCell ref="GO38:GO39"/>
    <mergeCell ref="GP38:GP39"/>
    <mergeCell ref="GQ38:GQ39"/>
    <mergeCell ref="GR38:GR39"/>
    <mergeCell ref="GS38:GS39"/>
    <mergeCell ref="GT38:GT39"/>
    <mergeCell ref="GU38:GU39"/>
    <mergeCell ref="GV38:GV39"/>
    <mergeCell ref="GE38:GE39"/>
    <mergeCell ref="GF38:GF39"/>
    <mergeCell ref="GG38:GG39"/>
    <mergeCell ref="GH38:GH39"/>
    <mergeCell ref="GI38:GI39"/>
    <mergeCell ref="GJ38:GJ39"/>
    <mergeCell ref="GK38:GK39"/>
    <mergeCell ref="GL38:GL39"/>
    <mergeCell ref="GM38:GM39"/>
    <mergeCell ref="FV38:FV39"/>
    <mergeCell ref="FW38:FW39"/>
    <mergeCell ref="FX38:FX39"/>
    <mergeCell ref="FY38:FY39"/>
    <mergeCell ref="FZ38:FZ39"/>
    <mergeCell ref="GA38:GA39"/>
    <mergeCell ref="GB38:GB39"/>
    <mergeCell ref="GC38:GC39"/>
    <mergeCell ref="GD38:GD39"/>
    <mergeCell ref="FM38:FM39"/>
    <mergeCell ref="FN38:FN39"/>
    <mergeCell ref="FO38:FO39"/>
    <mergeCell ref="FP38:FP39"/>
    <mergeCell ref="FQ38:FQ39"/>
    <mergeCell ref="FR38:FR39"/>
    <mergeCell ref="FS38:FS39"/>
    <mergeCell ref="FT38:FT39"/>
    <mergeCell ref="FU38:FU39"/>
    <mergeCell ref="FD38:FD39"/>
    <mergeCell ref="FE38:FE39"/>
    <mergeCell ref="FF38:FF39"/>
    <mergeCell ref="FG38:FG39"/>
    <mergeCell ref="FH38:FH39"/>
    <mergeCell ref="FI38:FI39"/>
    <mergeCell ref="FJ38:FJ39"/>
    <mergeCell ref="FK38:FK39"/>
    <mergeCell ref="FL38:FL39"/>
    <mergeCell ref="ED38:ED39"/>
    <mergeCell ref="EE38:EE39"/>
    <mergeCell ref="EF38:EF39"/>
    <mergeCell ref="EU38:EU39"/>
    <mergeCell ref="EG38:EG39"/>
    <mergeCell ref="EH38:EH39"/>
    <mergeCell ref="EI38:EI39"/>
    <mergeCell ref="EJ38:EJ39"/>
    <mergeCell ref="EK38:EK39"/>
    <mergeCell ref="EV38:EV39"/>
    <mergeCell ref="EW38:EW39"/>
    <mergeCell ref="EX38:EX39"/>
    <mergeCell ref="EY38:EY39"/>
    <mergeCell ref="EZ38:EZ39"/>
    <mergeCell ref="FA38:FA39"/>
    <mergeCell ref="FB38:FB39"/>
    <mergeCell ref="FC38:FC39"/>
    <mergeCell ref="EL38:EL39"/>
    <mergeCell ref="EM38:EM39"/>
    <mergeCell ref="EN38:EN39"/>
    <mergeCell ref="EO38:EO39"/>
    <mergeCell ref="EP38:EP39"/>
    <mergeCell ref="EQ38:EQ39"/>
    <mergeCell ref="ER38:ER39"/>
    <mergeCell ref="ES38:ES39"/>
    <mergeCell ref="ET38:ET39"/>
    <mergeCell ref="IP36:IP37"/>
    <mergeCell ref="IQ36:IQ37"/>
    <mergeCell ref="IR36:IR37"/>
    <mergeCell ref="IS36:IS37"/>
    <mergeCell ref="IT36:IT37"/>
    <mergeCell ref="IU36:IU37"/>
    <mergeCell ref="IG36:IG37"/>
    <mergeCell ref="IH36:IH37"/>
    <mergeCell ref="II36:II37"/>
    <mergeCell ref="IJ36:IJ37"/>
    <mergeCell ref="IK36:IK37"/>
    <mergeCell ref="IL36:IL37"/>
    <mergeCell ref="IM36:IM37"/>
    <mergeCell ref="IN36:IN37"/>
    <mergeCell ref="IO36:IO37"/>
    <mergeCell ref="HX36:HX37"/>
    <mergeCell ref="HY36:HY37"/>
    <mergeCell ref="HZ36:HZ37"/>
    <mergeCell ref="IA36:IA37"/>
    <mergeCell ref="IB36:IB37"/>
    <mergeCell ref="IC36:IC37"/>
    <mergeCell ref="ID36:ID37"/>
    <mergeCell ref="IE36:IE37"/>
    <mergeCell ref="IF36:IF37"/>
    <mergeCell ref="HO36:HO37"/>
    <mergeCell ref="HP36:HP37"/>
    <mergeCell ref="HQ36:HQ37"/>
    <mergeCell ref="HR36:HR37"/>
    <mergeCell ref="HS36:HS37"/>
    <mergeCell ref="HT36:HT37"/>
    <mergeCell ref="HU36:HU37"/>
    <mergeCell ref="HV36:HV37"/>
    <mergeCell ref="HW36:HW37"/>
    <mergeCell ref="HF36:HF37"/>
    <mergeCell ref="HG36:HG37"/>
    <mergeCell ref="HH36:HH37"/>
    <mergeCell ref="HI36:HI37"/>
    <mergeCell ref="HJ36:HJ37"/>
    <mergeCell ref="HK36:HK37"/>
    <mergeCell ref="HL36:HL37"/>
    <mergeCell ref="HM36:HM37"/>
    <mergeCell ref="HN36:HN37"/>
    <mergeCell ref="GW36:GW37"/>
    <mergeCell ref="GX36:GX37"/>
    <mergeCell ref="GY36:GY37"/>
    <mergeCell ref="GZ36:GZ37"/>
    <mergeCell ref="HA36:HA37"/>
    <mergeCell ref="HB36:HB37"/>
    <mergeCell ref="HC36:HC37"/>
    <mergeCell ref="HD36:HD37"/>
    <mergeCell ref="HE36:HE37"/>
    <mergeCell ref="GN36:GN37"/>
    <mergeCell ref="GO36:GO37"/>
    <mergeCell ref="GP36:GP37"/>
    <mergeCell ref="GQ36:GQ37"/>
    <mergeCell ref="GR36:GR37"/>
    <mergeCell ref="GS36:GS37"/>
    <mergeCell ref="GT36:GT37"/>
    <mergeCell ref="GU36:GU37"/>
    <mergeCell ref="GV36:GV37"/>
    <mergeCell ref="GE36:GE37"/>
    <mergeCell ref="GF36:GF37"/>
    <mergeCell ref="GG36:GG37"/>
    <mergeCell ref="GH36:GH37"/>
    <mergeCell ref="GI36:GI37"/>
    <mergeCell ref="GJ36:GJ37"/>
    <mergeCell ref="GK36:GK37"/>
    <mergeCell ref="GL36:GL37"/>
    <mergeCell ref="GM36:GM37"/>
    <mergeCell ref="FV36:FV37"/>
    <mergeCell ref="FW36:FW37"/>
    <mergeCell ref="FX36:FX37"/>
    <mergeCell ref="FY36:FY37"/>
    <mergeCell ref="FZ36:FZ37"/>
    <mergeCell ref="GA36:GA37"/>
    <mergeCell ref="GB36:GB37"/>
    <mergeCell ref="GC36:GC37"/>
    <mergeCell ref="GD36:GD37"/>
    <mergeCell ref="EG36:EG37"/>
    <mergeCell ref="EH36:EH37"/>
    <mergeCell ref="EI36:EI37"/>
    <mergeCell ref="EJ36:EJ37"/>
    <mergeCell ref="EK36:EK37"/>
    <mergeCell ref="FM36:FM37"/>
    <mergeCell ref="FN36:FN37"/>
    <mergeCell ref="FO36:FO37"/>
    <mergeCell ref="FP36:FP37"/>
    <mergeCell ref="FQ36:FQ37"/>
    <mergeCell ref="FR36:FR37"/>
    <mergeCell ref="FS36:FS37"/>
    <mergeCell ref="FT36:FT37"/>
    <mergeCell ref="FU36:FU37"/>
    <mergeCell ref="FD36:FD37"/>
    <mergeCell ref="FE36:FE37"/>
    <mergeCell ref="FF36:FF37"/>
    <mergeCell ref="FG36:FG37"/>
    <mergeCell ref="FH36:FH37"/>
    <mergeCell ref="FI36:FI37"/>
    <mergeCell ref="FJ36:FJ37"/>
    <mergeCell ref="FK36:FK37"/>
    <mergeCell ref="FL36:FL37"/>
    <mergeCell ref="EU36:EU37"/>
    <mergeCell ref="EV36:EV37"/>
    <mergeCell ref="EW36:EW37"/>
    <mergeCell ref="EX36:EX37"/>
    <mergeCell ref="EY36:EY37"/>
    <mergeCell ref="EZ36:EZ37"/>
    <mergeCell ref="FA36:FA37"/>
    <mergeCell ref="FB36:FB37"/>
    <mergeCell ref="FC36:FC37"/>
    <mergeCell ref="EL36:EL37"/>
    <mergeCell ref="EM36:EM37"/>
    <mergeCell ref="EN36:EN37"/>
    <mergeCell ref="EO36:EO37"/>
    <mergeCell ref="EP36:EP37"/>
    <mergeCell ref="EQ36:EQ37"/>
    <mergeCell ref="ER36:ER37"/>
    <mergeCell ref="ES36:ES37"/>
    <mergeCell ref="ET36:ET37"/>
    <mergeCell ref="IP28:IP30"/>
    <mergeCell ref="IQ28:IQ30"/>
    <mergeCell ref="IR28:IR30"/>
    <mergeCell ref="IS28:IS30"/>
    <mergeCell ref="IT28:IT30"/>
    <mergeCell ref="IU28:IU30"/>
    <mergeCell ref="IG28:IG30"/>
    <mergeCell ref="IH28:IH30"/>
    <mergeCell ref="II28:II30"/>
    <mergeCell ref="IJ28:IJ30"/>
    <mergeCell ref="IK28:IK30"/>
    <mergeCell ref="IL28:IL30"/>
    <mergeCell ref="IM28:IM30"/>
    <mergeCell ref="IN28:IN30"/>
    <mergeCell ref="IO28:IO30"/>
    <mergeCell ref="HX28:HX30"/>
    <mergeCell ref="HY28:HY30"/>
    <mergeCell ref="HZ28:HZ30"/>
    <mergeCell ref="IA28:IA30"/>
    <mergeCell ref="IB28:IB30"/>
    <mergeCell ref="IC28:IC30"/>
    <mergeCell ref="ID28:ID30"/>
    <mergeCell ref="IE28:IE30"/>
    <mergeCell ref="IF28:IF30"/>
    <mergeCell ref="HO28:HO30"/>
    <mergeCell ref="HP28:HP30"/>
    <mergeCell ref="HQ28:HQ30"/>
    <mergeCell ref="HR28:HR30"/>
    <mergeCell ref="HS28:HS30"/>
    <mergeCell ref="HT28:HT30"/>
    <mergeCell ref="HU28:HU30"/>
    <mergeCell ref="HV28:HV30"/>
    <mergeCell ref="HW28:HW30"/>
    <mergeCell ref="HF28:HF30"/>
    <mergeCell ref="HG28:HG30"/>
    <mergeCell ref="HH28:HH30"/>
    <mergeCell ref="HI28:HI30"/>
    <mergeCell ref="HJ28:HJ30"/>
    <mergeCell ref="HK28:HK30"/>
    <mergeCell ref="HL28:HL30"/>
    <mergeCell ref="HM28:HM30"/>
    <mergeCell ref="HN28:HN30"/>
    <mergeCell ref="GW28:GW30"/>
    <mergeCell ref="GX28:GX30"/>
    <mergeCell ref="GY28:GY30"/>
    <mergeCell ref="GZ28:GZ30"/>
    <mergeCell ref="HA28:HA30"/>
    <mergeCell ref="HB28:HB30"/>
    <mergeCell ref="HC28:HC30"/>
    <mergeCell ref="HD28:HD30"/>
    <mergeCell ref="HE28:HE30"/>
    <mergeCell ref="GN28:GN30"/>
    <mergeCell ref="GO28:GO30"/>
    <mergeCell ref="GP28:GP30"/>
    <mergeCell ref="GQ28:GQ30"/>
    <mergeCell ref="GR28:GR30"/>
    <mergeCell ref="GS28:GS30"/>
    <mergeCell ref="GT28:GT30"/>
    <mergeCell ref="GU28:GU30"/>
    <mergeCell ref="GV28:GV30"/>
    <mergeCell ref="GF28:GF30"/>
    <mergeCell ref="GG28:GG30"/>
    <mergeCell ref="GH28:GH30"/>
    <mergeCell ref="GI28:GI30"/>
    <mergeCell ref="GJ28:GJ30"/>
    <mergeCell ref="GK28:GK30"/>
    <mergeCell ref="GL28:GL30"/>
    <mergeCell ref="GM28:GM30"/>
    <mergeCell ref="FV28:FV30"/>
    <mergeCell ref="FW28:FW30"/>
    <mergeCell ref="FX28:FX30"/>
    <mergeCell ref="FY28:FY30"/>
    <mergeCell ref="FZ28:FZ30"/>
    <mergeCell ref="GA28:GA30"/>
    <mergeCell ref="GB28:GB30"/>
    <mergeCell ref="GC28:GC30"/>
    <mergeCell ref="GD28:GD30"/>
    <mergeCell ref="FO28:FO30"/>
    <mergeCell ref="FP28:FP30"/>
    <mergeCell ref="FQ28:FQ30"/>
    <mergeCell ref="FR28:FR30"/>
    <mergeCell ref="FS28:FS30"/>
    <mergeCell ref="FT28:FT30"/>
    <mergeCell ref="FU28:FU30"/>
    <mergeCell ref="FD28:FD30"/>
    <mergeCell ref="FE28:FE30"/>
    <mergeCell ref="FF28:FF30"/>
    <mergeCell ref="FG28:FG30"/>
    <mergeCell ref="FH28:FH30"/>
    <mergeCell ref="FI28:FI30"/>
    <mergeCell ref="FJ28:FJ30"/>
    <mergeCell ref="FK28:FK30"/>
    <mergeCell ref="FL28:FL30"/>
    <mergeCell ref="GE28:GE30"/>
    <mergeCell ref="EX28:EX30"/>
    <mergeCell ref="EY28:EY30"/>
    <mergeCell ref="EZ28:EZ30"/>
    <mergeCell ref="FA28:FA30"/>
    <mergeCell ref="FB28:FB30"/>
    <mergeCell ref="FC28:FC30"/>
    <mergeCell ref="EL28:EL30"/>
    <mergeCell ref="EM28:EM30"/>
    <mergeCell ref="EN28:EN30"/>
    <mergeCell ref="EO28:EO30"/>
    <mergeCell ref="EP28:EP30"/>
    <mergeCell ref="EQ28:EQ30"/>
    <mergeCell ref="ER28:ER30"/>
    <mergeCell ref="ES28:ES30"/>
    <mergeCell ref="ET28:ET30"/>
    <mergeCell ref="FM28:FM30"/>
    <mergeCell ref="FN28:FN30"/>
    <mergeCell ref="EG28:EG30"/>
    <mergeCell ref="EH28:EH30"/>
    <mergeCell ref="EI28:EI30"/>
    <mergeCell ref="EJ28:EJ30"/>
    <mergeCell ref="EK28:EK30"/>
    <mergeCell ref="DT28:DT30"/>
    <mergeCell ref="DU28:DU30"/>
    <mergeCell ref="DV28:DV30"/>
    <mergeCell ref="DW28:DW30"/>
    <mergeCell ref="DX28:DX30"/>
    <mergeCell ref="DY28:DY30"/>
    <mergeCell ref="DZ28:DZ30"/>
    <mergeCell ref="EA28:EA30"/>
    <mergeCell ref="EB28:EB30"/>
    <mergeCell ref="EU28:EU30"/>
    <mergeCell ref="EV28:EV30"/>
    <mergeCell ref="EW28:EW30"/>
    <mergeCell ref="DW36:DW37"/>
    <mergeCell ref="DX36:DX37"/>
    <mergeCell ref="DY36:DY37"/>
    <mergeCell ref="DZ36:DZ37"/>
    <mergeCell ref="DP51:DP55"/>
    <mergeCell ref="DQ51:DQ55"/>
    <mergeCell ref="DR51:DR55"/>
    <mergeCell ref="DS51:DS55"/>
    <mergeCell ref="DT51:DT55"/>
    <mergeCell ref="DU51:DU55"/>
    <mergeCell ref="DV51:DV55"/>
    <mergeCell ref="DW51:DW55"/>
    <mergeCell ref="DP38:DP39"/>
    <mergeCell ref="EC28:EC30"/>
    <mergeCell ref="ED28:ED30"/>
    <mergeCell ref="EE28:EE30"/>
    <mergeCell ref="EF28:EF30"/>
    <mergeCell ref="EA36:EA37"/>
    <mergeCell ref="EB36:EB37"/>
    <mergeCell ref="EC36:EC37"/>
    <mergeCell ref="ED36:ED37"/>
    <mergeCell ref="EE36:EE37"/>
    <mergeCell ref="EF36:EF37"/>
    <mergeCell ref="DU38:DU39"/>
    <mergeCell ref="DV38:DV39"/>
    <mergeCell ref="DW38:DW39"/>
    <mergeCell ref="DX38:DX39"/>
    <mergeCell ref="DY38:DY39"/>
    <mergeCell ref="DZ38:DZ39"/>
    <mergeCell ref="EA38:EA39"/>
    <mergeCell ref="EB38:EB39"/>
    <mergeCell ref="EC38:EC39"/>
    <mergeCell ref="DS75:DS81"/>
    <mergeCell ref="DT75:DT81"/>
    <mergeCell ref="DS93:DS95"/>
    <mergeCell ref="DT93:DT95"/>
    <mergeCell ref="DP105:DP107"/>
    <mergeCell ref="DQ105:DQ107"/>
    <mergeCell ref="DN147:DN148"/>
    <mergeCell ref="DO147:DO148"/>
    <mergeCell ref="DP28:DP30"/>
    <mergeCell ref="DQ28:DQ30"/>
    <mergeCell ref="DR28:DR30"/>
    <mergeCell ref="DS28:DS30"/>
    <mergeCell ref="DN97:DN98"/>
    <mergeCell ref="DO97:DO98"/>
    <mergeCell ref="DO75:DO81"/>
    <mergeCell ref="DU36:DU37"/>
    <mergeCell ref="DV36:DV37"/>
    <mergeCell ref="DU61:DU63"/>
    <mergeCell ref="DV61:DV63"/>
    <mergeCell ref="DU75:DU81"/>
    <mergeCell ref="DV75:DV81"/>
    <mergeCell ref="DU93:DU95"/>
    <mergeCell ref="DV93:DV95"/>
    <mergeCell ref="DR105:DR107"/>
    <mergeCell ref="DS105:DS107"/>
    <mergeCell ref="DT105:DT107"/>
    <mergeCell ref="DU105:DU107"/>
    <mergeCell ref="DV105:DV107"/>
    <mergeCell ref="DP116:DP117"/>
    <mergeCell ref="DQ116:DQ117"/>
    <mergeCell ref="DR116:DR117"/>
    <mergeCell ref="DS116:DS117"/>
    <mergeCell ref="DO127:DO131"/>
    <mergeCell ref="DD121:DD124"/>
    <mergeCell ref="DM141:DM142"/>
    <mergeCell ref="DK127:DK131"/>
    <mergeCell ref="DL127:DL131"/>
    <mergeCell ref="DH141:DH142"/>
    <mergeCell ref="DM36:DM37"/>
    <mergeCell ref="DP36:DP37"/>
    <mergeCell ref="DQ36:DQ37"/>
    <mergeCell ref="DR36:DR37"/>
    <mergeCell ref="DS36:DS37"/>
    <mergeCell ref="DT36:DT37"/>
    <mergeCell ref="DL121:DL124"/>
    <mergeCell ref="DM121:DM124"/>
    <mergeCell ref="DN121:DN124"/>
    <mergeCell ref="DO121:DO124"/>
    <mergeCell ref="DN93:DN95"/>
    <mergeCell ref="DQ38:DQ39"/>
    <mergeCell ref="DR38:DR39"/>
    <mergeCell ref="DS38:DS39"/>
    <mergeCell ref="DT38:DT39"/>
    <mergeCell ref="DP61:DP63"/>
    <mergeCell ref="DQ61:DQ63"/>
    <mergeCell ref="DR61:DR63"/>
    <mergeCell ref="DS61:DS63"/>
    <mergeCell ref="DT61:DT63"/>
    <mergeCell ref="DP93:DP95"/>
    <mergeCell ref="DQ93:DQ95"/>
    <mergeCell ref="DR93:DR95"/>
    <mergeCell ref="DP75:DP81"/>
    <mergeCell ref="DQ75:DQ81"/>
    <mergeCell ref="DR75:DR81"/>
    <mergeCell ref="CN147:CN148"/>
    <mergeCell ref="CO147:CO148"/>
    <mergeCell ref="CP147:CP148"/>
    <mergeCell ref="CQ147:CQ148"/>
    <mergeCell ref="CR147:CR148"/>
    <mergeCell ref="DK147:DK148"/>
    <mergeCell ref="DD147:DD148"/>
    <mergeCell ref="DE147:DE148"/>
    <mergeCell ref="DF147:DF148"/>
    <mergeCell ref="DG147:DG148"/>
    <mergeCell ref="DH147:DH148"/>
    <mergeCell ref="DI147:DI148"/>
    <mergeCell ref="DJ147:DJ148"/>
    <mergeCell ref="DN141:DN142"/>
    <mergeCell ref="DO141:DO142"/>
    <mergeCell ref="DH111:DH113"/>
    <mergeCell ref="DI111:DI113"/>
    <mergeCell ref="DJ111:DJ113"/>
    <mergeCell ref="DK111:DK113"/>
    <mergeCell ref="DL111:DL113"/>
    <mergeCell ref="DM111:DM113"/>
    <mergeCell ref="DN111:DN113"/>
    <mergeCell ref="DO111:DO113"/>
    <mergeCell ref="DN116:DN117"/>
    <mergeCell ref="DO116:DO117"/>
    <mergeCell ref="DI116:DI117"/>
    <mergeCell ref="DJ116:DJ117"/>
    <mergeCell ref="DG111:DG113"/>
    <mergeCell ref="DL147:DL148"/>
    <mergeCell ref="DM147:DM148"/>
    <mergeCell ref="DM127:DM131"/>
    <mergeCell ref="DN127:DN131"/>
    <mergeCell ref="DK121:DK124"/>
    <mergeCell ref="DB147:DB148"/>
    <mergeCell ref="DC147:DC148"/>
    <mergeCell ref="CG147:CG148"/>
    <mergeCell ref="CH147:CH148"/>
    <mergeCell ref="CI147:CI148"/>
    <mergeCell ref="CY141:CY142"/>
    <mergeCell ref="CZ141:CZ142"/>
    <mergeCell ref="DA141:DA142"/>
    <mergeCell ref="DB141:DB142"/>
    <mergeCell ref="DC141:DC142"/>
    <mergeCell ref="DD141:DD142"/>
    <mergeCell ref="CJ141:CJ142"/>
    <mergeCell ref="CK141:CK142"/>
    <mergeCell ref="CL141:CL142"/>
    <mergeCell ref="CG141:CG142"/>
    <mergeCell ref="CH141:CH142"/>
    <mergeCell ref="CI141:CI142"/>
    <mergeCell ref="DH127:DH131"/>
    <mergeCell ref="DI127:DI131"/>
    <mergeCell ref="DJ127:DJ131"/>
    <mergeCell ref="CU147:CU148"/>
    <mergeCell ref="CV147:CV148"/>
    <mergeCell ref="CW147:CW148"/>
    <mergeCell ref="CX147:CX148"/>
    <mergeCell ref="CY147:CY148"/>
    <mergeCell ref="CZ147:CZ148"/>
    <mergeCell ref="DA147:DA148"/>
    <mergeCell ref="CJ147:CJ148"/>
    <mergeCell ref="CK147:CK148"/>
    <mergeCell ref="CL147:CL148"/>
    <mergeCell ref="CM147:CM148"/>
    <mergeCell ref="CS147:CS148"/>
    <mergeCell ref="CT147:CT148"/>
    <mergeCell ref="DJ93:DJ95"/>
    <mergeCell ref="DK93:DK95"/>
    <mergeCell ref="CB141:CB142"/>
    <mergeCell ref="CC141:CC142"/>
    <mergeCell ref="CA147:CA148"/>
    <mergeCell ref="CB147:CB148"/>
    <mergeCell ref="CC147:CC148"/>
    <mergeCell ref="BS141:BS142"/>
    <mergeCell ref="BT141:BT142"/>
    <mergeCell ref="CG127:CG131"/>
    <mergeCell ref="CH127:CH131"/>
    <mergeCell ref="CI127:CI131"/>
    <mergeCell ref="CJ127:CJ131"/>
    <mergeCell ref="CK127:CK131"/>
    <mergeCell ref="CD141:CD142"/>
    <mergeCell ref="CE141:CE142"/>
    <mergeCell ref="CB127:CB131"/>
    <mergeCell ref="DH93:DH95"/>
    <mergeCell ref="CV141:CV142"/>
    <mergeCell ref="CW141:CW142"/>
    <mergeCell ref="CX141:CX142"/>
    <mergeCell ref="CM141:CM142"/>
    <mergeCell ref="CN141:CN142"/>
    <mergeCell ref="CO141:CO142"/>
    <mergeCell ref="CP141:CP142"/>
    <mergeCell ref="CQ141:CQ142"/>
    <mergeCell ref="CR141:CR142"/>
    <mergeCell ref="CS141:CS142"/>
    <mergeCell ref="CT141:CT142"/>
    <mergeCell ref="CU141:CU142"/>
    <mergeCell ref="AD147:AD148"/>
    <mergeCell ref="AE147:AE148"/>
    <mergeCell ref="AF147:AF148"/>
    <mergeCell ref="AG147:AG148"/>
    <mergeCell ref="AH147:AH148"/>
    <mergeCell ref="AI147:AI148"/>
    <mergeCell ref="AJ147:AJ148"/>
    <mergeCell ref="AK147:AK148"/>
    <mergeCell ref="AL147:AL148"/>
    <mergeCell ref="AM147:AM148"/>
    <mergeCell ref="AN147:AN148"/>
    <mergeCell ref="AO147:AO148"/>
    <mergeCell ref="AP147:AP148"/>
    <mergeCell ref="AQ147:AQ148"/>
    <mergeCell ref="AR147:AR148"/>
    <mergeCell ref="AS147:AS148"/>
    <mergeCell ref="AT147:AT148"/>
    <mergeCell ref="DG127:DG131"/>
    <mergeCell ref="CM127:CM131"/>
    <mergeCell ref="CN127:CN131"/>
    <mergeCell ref="CO127:CO131"/>
    <mergeCell ref="CY127:CY131"/>
    <mergeCell ref="CP127:CP131"/>
    <mergeCell ref="CQ127:CQ131"/>
    <mergeCell ref="CR127:CR131"/>
    <mergeCell ref="DE141:DE142"/>
    <mergeCell ref="DF141:DF142"/>
    <mergeCell ref="DG141:DG142"/>
    <mergeCell ref="BU141:BU142"/>
    <mergeCell ref="BV141:BV142"/>
    <mergeCell ref="BW141:BW142"/>
    <mergeCell ref="BX141:BX142"/>
    <mergeCell ref="BY141:BY142"/>
    <mergeCell ref="AU147:AU148"/>
    <mergeCell ref="AV147:AV148"/>
    <mergeCell ref="AW147:AW148"/>
    <mergeCell ref="AX147:AX148"/>
    <mergeCell ref="AY147:AY148"/>
    <mergeCell ref="BO147:BO148"/>
    <mergeCell ref="BP147:BP148"/>
    <mergeCell ref="BQ147:BQ148"/>
    <mergeCell ref="AZ147:AZ148"/>
    <mergeCell ref="BA147:BA148"/>
    <mergeCell ref="BB147:BB148"/>
    <mergeCell ref="BC147:BC148"/>
    <mergeCell ref="BD147:BD148"/>
    <mergeCell ref="BE147:BE148"/>
    <mergeCell ref="BF147:BF148"/>
    <mergeCell ref="BG147:BG148"/>
    <mergeCell ref="DI141:DI142"/>
    <mergeCell ref="DJ141:DJ142"/>
    <mergeCell ref="DK141:DK142"/>
    <mergeCell ref="DL141:DL142"/>
    <mergeCell ref="BZ141:BZ142"/>
    <mergeCell ref="CA141:CA142"/>
    <mergeCell ref="BH127:BH131"/>
    <mergeCell ref="BI127:BI131"/>
    <mergeCell ref="BJ127:BJ131"/>
    <mergeCell ref="BK127:BK131"/>
    <mergeCell ref="BL127:BL131"/>
    <mergeCell ref="BM127:BM131"/>
    <mergeCell ref="BC141:BC142"/>
    <mergeCell ref="BD141:BD142"/>
    <mergeCell ref="BE141:BE142"/>
    <mergeCell ref="BF141:BF142"/>
    <mergeCell ref="BG141:BG142"/>
    <mergeCell ref="BH141:BH142"/>
    <mergeCell ref="CF141:CF142"/>
    <mergeCell ref="BX127:BX131"/>
    <mergeCell ref="BU127:BU131"/>
    <mergeCell ref="BV127:BV131"/>
    <mergeCell ref="BW127:BW131"/>
    <mergeCell ref="BF127:BF131"/>
    <mergeCell ref="BG127:BG131"/>
    <mergeCell ref="CZ127:CZ131"/>
    <mergeCell ref="DA127:DA131"/>
    <mergeCell ref="DB127:DB131"/>
    <mergeCell ref="DC127:DC131"/>
    <mergeCell ref="DD127:DD131"/>
    <mergeCell ref="DE127:DE131"/>
    <mergeCell ref="DF127:DF131"/>
    <mergeCell ref="CF147:CF148"/>
    <mergeCell ref="AM141:AM142"/>
    <mergeCell ref="AN141:AN142"/>
    <mergeCell ref="AO141:AO142"/>
    <mergeCell ref="AP141:AP142"/>
    <mergeCell ref="AQ141:AQ142"/>
    <mergeCell ref="AR141:AR142"/>
    <mergeCell ref="AS141:AS142"/>
    <mergeCell ref="AT141:AT142"/>
    <mergeCell ref="AU141:AU142"/>
    <mergeCell ref="AV141:AV142"/>
    <mergeCell ref="AW141:AW142"/>
    <mergeCell ref="AX141:AX142"/>
    <mergeCell ref="AY141:AY142"/>
    <mergeCell ref="AZ141:AZ142"/>
    <mergeCell ref="BA141:BA142"/>
    <mergeCell ref="BB141:BB142"/>
    <mergeCell ref="BL141:BL142"/>
    <mergeCell ref="BM141:BM142"/>
    <mergeCell ref="BN141:BN142"/>
    <mergeCell ref="BI141:BI142"/>
    <mergeCell ref="BJ141:BJ142"/>
    <mergeCell ref="BK141:BK142"/>
    <mergeCell ref="BO141:BO142"/>
    <mergeCell ref="BP141:BP142"/>
    <mergeCell ref="BQ141:BQ142"/>
    <mergeCell ref="BR141:BR142"/>
    <mergeCell ref="BH147:BH148"/>
    <mergeCell ref="BK147:BK148"/>
    <mergeCell ref="BL147:BL148"/>
    <mergeCell ref="BM147:BM148"/>
    <mergeCell ref="BN147:BN148"/>
    <mergeCell ref="AF127:AF131"/>
    <mergeCell ref="AG127:AG131"/>
    <mergeCell ref="AH127:AH131"/>
    <mergeCell ref="AI127:AI131"/>
    <mergeCell ref="AJ127:AJ131"/>
    <mergeCell ref="AK127:AK131"/>
    <mergeCell ref="AL127:AL131"/>
    <mergeCell ref="AM127:AM131"/>
    <mergeCell ref="AN127:AN131"/>
    <mergeCell ref="AO127:AO131"/>
    <mergeCell ref="AP127:AP131"/>
    <mergeCell ref="AQ127:AQ131"/>
    <mergeCell ref="AR127:AR131"/>
    <mergeCell ref="AS127:AS131"/>
    <mergeCell ref="AT127:AT131"/>
    <mergeCell ref="CD147:CD148"/>
    <mergeCell ref="CE147:CE148"/>
    <mergeCell ref="BI147:BI148"/>
    <mergeCell ref="BJ147:BJ148"/>
    <mergeCell ref="BR147:BR148"/>
    <mergeCell ref="BS147:BS148"/>
    <mergeCell ref="BT147:BT148"/>
    <mergeCell ref="BU147:BU148"/>
    <mergeCell ref="BV147:BV148"/>
    <mergeCell ref="BW147:BW148"/>
    <mergeCell ref="BX147:BX148"/>
    <mergeCell ref="BY147:BY148"/>
    <mergeCell ref="BZ147:BZ148"/>
    <mergeCell ref="CA127:CA131"/>
    <mergeCell ref="AU127:AU131"/>
    <mergeCell ref="BN127:BN131"/>
    <mergeCell ref="AZ127:AZ131"/>
    <mergeCell ref="AD141:AD142"/>
    <mergeCell ref="AE141:AE142"/>
    <mergeCell ref="AF141:AF142"/>
    <mergeCell ref="AG141:AG142"/>
    <mergeCell ref="AH141:AH142"/>
    <mergeCell ref="AI141:AI142"/>
    <mergeCell ref="AJ141:AJ142"/>
    <mergeCell ref="AK141:AK142"/>
    <mergeCell ref="AL141:AL142"/>
    <mergeCell ref="DF121:DF124"/>
    <mergeCell ref="DG121:DG124"/>
    <mergeCell ref="DH121:DH124"/>
    <mergeCell ref="DI121:DI124"/>
    <mergeCell ref="DJ121:DJ124"/>
    <mergeCell ref="CS121:CS124"/>
    <mergeCell ref="CT121:CT124"/>
    <mergeCell ref="CU121:CU124"/>
    <mergeCell ref="CV121:CV124"/>
    <mergeCell ref="CW121:CW124"/>
    <mergeCell ref="CX121:CX124"/>
    <mergeCell ref="CY121:CY124"/>
    <mergeCell ref="CZ121:CZ124"/>
    <mergeCell ref="DA121:DA124"/>
    <mergeCell ref="CJ121:CJ124"/>
    <mergeCell ref="CK121:CK124"/>
    <mergeCell ref="CL121:CL124"/>
    <mergeCell ref="CM121:CM124"/>
    <mergeCell ref="CN121:CN124"/>
    <mergeCell ref="CO121:CO124"/>
    <mergeCell ref="CP121:CP124"/>
    <mergeCell ref="AD127:AD131"/>
    <mergeCell ref="AE127:AE131"/>
    <mergeCell ref="AV127:AV131"/>
    <mergeCell ref="CC127:CC131"/>
    <mergeCell ref="BO127:BO131"/>
    <mergeCell ref="BP127:BP131"/>
    <mergeCell ref="BQ127:BQ131"/>
    <mergeCell ref="CD127:CD131"/>
    <mergeCell ref="CE127:CE131"/>
    <mergeCell ref="CF127:CF131"/>
    <mergeCell ref="BR127:BR131"/>
    <mergeCell ref="BX121:BX124"/>
    <mergeCell ref="BY127:BY131"/>
    <mergeCell ref="BZ127:BZ131"/>
    <mergeCell ref="AU121:AU124"/>
    <mergeCell ref="AV121:AV124"/>
    <mergeCell ref="AW121:AW124"/>
    <mergeCell ref="AX121:AX124"/>
    <mergeCell ref="CE121:CE124"/>
    <mergeCell ref="CF121:CF124"/>
    <mergeCell ref="BR121:BR124"/>
    <mergeCell ref="BS121:BS124"/>
    <mergeCell ref="BT121:BT124"/>
    <mergeCell ref="BU121:BU124"/>
    <mergeCell ref="CC121:CC124"/>
    <mergeCell ref="CD121:CD124"/>
    <mergeCell ref="AW127:AW131"/>
    <mergeCell ref="AX127:AX131"/>
    <mergeCell ref="AY127:AY131"/>
    <mergeCell ref="BA127:BA131"/>
    <mergeCell ref="BB127:BB131"/>
    <mergeCell ref="BC127:BC131"/>
    <mergeCell ref="BD127:BD131"/>
    <mergeCell ref="BE127:BE131"/>
    <mergeCell ref="BS127:BS131"/>
    <mergeCell ref="BT127:BT131"/>
    <mergeCell ref="CQ121:CQ124"/>
    <mergeCell ref="CR121:CR124"/>
    <mergeCell ref="DB121:DB124"/>
    <mergeCell ref="BY121:BY124"/>
    <mergeCell ref="BZ121:BZ124"/>
    <mergeCell ref="CT127:CT131"/>
    <mergeCell ref="CU127:CU131"/>
    <mergeCell ref="CV127:CV131"/>
    <mergeCell ref="CW127:CW131"/>
    <mergeCell ref="CX127:CX131"/>
    <mergeCell ref="BI121:BI124"/>
    <mergeCell ref="BJ121:BJ124"/>
    <mergeCell ref="BK121:BK124"/>
    <mergeCell ref="BL121:BL124"/>
    <mergeCell ref="BM121:BM124"/>
    <mergeCell ref="BN121:BN124"/>
    <mergeCell ref="BO121:BO124"/>
    <mergeCell ref="BP121:BP124"/>
    <mergeCell ref="BQ121:BQ124"/>
    <mergeCell ref="CS127:CS131"/>
    <mergeCell ref="CL127:CL131"/>
    <mergeCell ref="CG121:CG124"/>
    <mergeCell ref="CH121:CH124"/>
    <mergeCell ref="CI121:CI124"/>
    <mergeCell ref="AD121:AD124"/>
    <mergeCell ref="AE121:AE124"/>
    <mergeCell ref="AF121:AF124"/>
    <mergeCell ref="AG121:AG124"/>
    <mergeCell ref="AH121:AH124"/>
    <mergeCell ref="AI121:AI124"/>
    <mergeCell ref="AJ121:AJ124"/>
    <mergeCell ref="AK121:AK124"/>
    <mergeCell ref="AL121:AL124"/>
    <mergeCell ref="AM121:AM124"/>
    <mergeCell ref="AN121:AN124"/>
    <mergeCell ref="AO121:AO124"/>
    <mergeCell ref="AP121:AP124"/>
    <mergeCell ref="AQ121:AQ124"/>
    <mergeCell ref="AR121:AR124"/>
    <mergeCell ref="AS121:AS124"/>
    <mergeCell ref="AT121:AT124"/>
    <mergeCell ref="DK116:DK117"/>
    <mergeCell ref="DL116:DL117"/>
    <mergeCell ref="DM116:DM117"/>
    <mergeCell ref="CV116:CV117"/>
    <mergeCell ref="CW116:CW117"/>
    <mergeCell ref="CX116:CX117"/>
    <mergeCell ref="CY116:CY117"/>
    <mergeCell ref="CZ116:CZ117"/>
    <mergeCell ref="DA116:DA117"/>
    <mergeCell ref="DB116:DB117"/>
    <mergeCell ref="DC116:DC117"/>
    <mergeCell ref="DD116:DD117"/>
    <mergeCell ref="CM116:CM117"/>
    <mergeCell ref="CN116:CN117"/>
    <mergeCell ref="CO116:CO117"/>
    <mergeCell ref="CP116:CP117"/>
    <mergeCell ref="CQ116:CQ117"/>
    <mergeCell ref="CR116:CR117"/>
    <mergeCell ref="CS116:CS117"/>
    <mergeCell ref="CT116:CT117"/>
    <mergeCell ref="CU116:CU117"/>
    <mergeCell ref="DH116:DH117"/>
    <mergeCell ref="BN116:BN117"/>
    <mergeCell ref="BO116:BO117"/>
    <mergeCell ref="BP116:BP117"/>
    <mergeCell ref="BQ116:BQ117"/>
    <mergeCell ref="BR116:BR117"/>
    <mergeCell ref="BS116:BS117"/>
    <mergeCell ref="BT116:BT117"/>
    <mergeCell ref="AY121:AY124"/>
    <mergeCell ref="DE116:DE117"/>
    <mergeCell ref="DF116:DF117"/>
    <mergeCell ref="DG116:DG117"/>
    <mergeCell ref="BJ116:BJ117"/>
    <mergeCell ref="BK116:BK117"/>
    <mergeCell ref="CH116:CH117"/>
    <mergeCell ref="CI116:CI117"/>
    <mergeCell ref="CJ116:CJ117"/>
    <mergeCell ref="CK116:CK117"/>
    <mergeCell ref="CL116:CL117"/>
    <mergeCell ref="BU116:BU117"/>
    <mergeCell ref="BV116:BV117"/>
    <mergeCell ref="BW116:BW117"/>
    <mergeCell ref="BX116:BX117"/>
    <mergeCell ref="BY116:BY117"/>
    <mergeCell ref="BZ116:BZ117"/>
    <mergeCell ref="CA116:CA117"/>
    <mergeCell ref="CB116:CB117"/>
    <mergeCell ref="DC121:DC124"/>
    <mergeCell ref="CD116:CD117"/>
    <mergeCell ref="CE116:CE117"/>
    <mergeCell ref="DE121:DE124"/>
    <mergeCell ref="CA121:CA124"/>
    <mergeCell ref="CB121:CB124"/>
    <mergeCell ref="CF116:CF117"/>
    <mergeCell ref="CG116:CG117"/>
    <mergeCell ref="AZ121:AZ124"/>
    <mergeCell ref="BA121:BA124"/>
    <mergeCell ref="BB121:BB124"/>
    <mergeCell ref="BC121:BC124"/>
    <mergeCell ref="BD121:BD124"/>
    <mergeCell ref="BE121:BE124"/>
    <mergeCell ref="BF121:BF124"/>
    <mergeCell ref="BG121:BG124"/>
    <mergeCell ref="BH121:BH124"/>
    <mergeCell ref="BV121:BV124"/>
    <mergeCell ref="BW121:BW124"/>
    <mergeCell ref="CM111:CM113"/>
    <mergeCell ref="CN111:CN113"/>
    <mergeCell ref="CO111:CO113"/>
    <mergeCell ref="BX111:BX113"/>
    <mergeCell ref="BY111:BY113"/>
    <mergeCell ref="BZ111:BZ113"/>
    <mergeCell ref="CA111:CA113"/>
    <mergeCell ref="CB111:CB113"/>
    <mergeCell ref="CC111:CC113"/>
    <mergeCell ref="BC116:BC117"/>
    <mergeCell ref="BD116:BD117"/>
    <mergeCell ref="BE116:BE117"/>
    <mergeCell ref="BF116:BF117"/>
    <mergeCell ref="BG116:BG117"/>
    <mergeCell ref="BH116:BH117"/>
    <mergeCell ref="BI116:BI117"/>
    <mergeCell ref="CC116:CC117"/>
    <mergeCell ref="BL116:BL117"/>
    <mergeCell ref="BM116:BM117"/>
    <mergeCell ref="CP111:CP113"/>
    <mergeCell ref="CQ111:CQ113"/>
    <mergeCell ref="CR111:CR113"/>
    <mergeCell ref="CS111:CS113"/>
    <mergeCell ref="CT111:CT113"/>
    <mergeCell ref="CU111:CU113"/>
    <mergeCell ref="CV111:CV113"/>
    <mergeCell ref="CW111:CW113"/>
    <mergeCell ref="CX111:CX113"/>
    <mergeCell ref="AD116:AD117"/>
    <mergeCell ref="AE116:AE117"/>
    <mergeCell ref="AF116:AF117"/>
    <mergeCell ref="AG116:AG117"/>
    <mergeCell ref="AH116:AH117"/>
    <mergeCell ref="AI116:AI117"/>
    <mergeCell ref="AJ116:AJ117"/>
    <mergeCell ref="AK116:AK117"/>
    <mergeCell ref="AL116:AL117"/>
    <mergeCell ref="AM116:AM117"/>
    <mergeCell ref="AN116:AN117"/>
    <mergeCell ref="AO116:AO117"/>
    <mergeCell ref="AP116:AP117"/>
    <mergeCell ref="AQ116:AQ117"/>
    <mergeCell ref="AR116:AR117"/>
    <mergeCell ref="AS116:AS117"/>
    <mergeCell ref="BS111:BS113"/>
    <mergeCell ref="BT111:BT113"/>
    <mergeCell ref="BU111:BU113"/>
    <mergeCell ref="BV111:BV113"/>
    <mergeCell ref="BW111:BW113"/>
    <mergeCell ref="BF111:BF113"/>
    <mergeCell ref="CL111:CL113"/>
    <mergeCell ref="CY111:CY113"/>
    <mergeCell ref="CG111:CG113"/>
    <mergeCell ref="CH111:CH113"/>
    <mergeCell ref="CI111:CI113"/>
    <mergeCell ref="CJ111:CJ113"/>
    <mergeCell ref="CK111:CK113"/>
    <mergeCell ref="DO105:DO107"/>
    <mergeCell ref="AD111:AD113"/>
    <mergeCell ref="AE111:AE113"/>
    <mergeCell ref="AF111:AF113"/>
    <mergeCell ref="AG111:AG113"/>
    <mergeCell ref="AH111:AH113"/>
    <mergeCell ref="AI111:AI113"/>
    <mergeCell ref="AJ111:AJ113"/>
    <mergeCell ref="AK111:AK113"/>
    <mergeCell ref="AL111:AL113"/>
    <mergeCell ref="AM111:AM113"/>
    <mergeCell ref="AN111:AN113"/>
    <mergeCell ref="AO111:AO113"/>
    <mergeCell ref="AP111:AP113"/>
    <mergeCell ref="AQ111:AQ113"/>
    <mergeCell ref="AR111:AR113"/>
    <mergeCell ref="AS111:AS113"/>
    <mergeCell ref="AT111:AT113"/>
    <mergeCell ref="AU111:AU113"/>
    <mergeCell ref="CD111:CD113"/>
    <mergeCell ref="CE111:CE113"/>
    <mergeCell ref="CF111:CF113"/>
    <mergeCell ref="BO111:BO113"/>
    <mergeCell ref="BP111:BP113"/>
    <mergeCell ref="BQ111:BQ113"/>
    <mergeCell ref="BR111:BR113"/>
    <mergeCell ref="CA105:CA107"/>
    <mergeCell ref="CB105:CB107"/>
    <mergeCell ref="CC105:CC107"/>
    <mergeCell ref="CD105:CD107"/>
    <mergeCell ref="AW111:AW113"/>
    <mergeCell ref="AX111:AX113"/>
    <mergeCell ref="AY111:AY113"/>
    <mergeCell ref="AZ111:AZ113"/>
    <mergeCell ref="BA111:BA113"/>
    <mergeCell ref="BB111:BB113"/>
    <mergeCell ref="BC111:BC113"/>
    <mergeCell ref="BD111:BD113"/>
    <mergeCell ref="BE111:BE113"/>
    <mergeCell ref="DK105:DK107"/>
    <mergeCell ref="DL105:DL107"/>
    <mergeCell ref="DM105:DM107"/>
    <mergeCell ref="DN105:DN107"/>
    <mergeCell ref="BG111:BG113"/>
    <mergeCell ref="BH111:BH113"/>
    <mergeCell ref="BI111:BI113"/>
    <mergeCell ref="BJ111:BJ113"/>
    <mergeCell ref="BK111:BK113"/>
    <mergeCell ref="BL111:BL113"/>
    <mergeCell ref="BM111:BM113"/>
    <mergeCell ref="BN111:BN113"/>
    <mergeCell ref="CZ111:CZ113"/>
    <mergeCell ref="DA111:DA113"/>
    <mergeCell ref="DB111:DB113"/>
    <mergeCell ref="DC111:DC113"/>
    <mergeCell ref="DD111:DD113"/>
    <mergeCell ref="DE111:DE113"/>
    <mergeCell ref="DF111:DF113"/>
    <mergeCell ref="BN105:BN107"/>
    <mergeCell ref="BO105:BO107"/>
    <mergeCell ref="BP105:BP107"/>
    <mergeCell ref="BQ105:BQ107"/>
    <mergeCell ref="AV111:AV113"/>
    <mergeCell ref="DB105:DB107"/>
    <mergeCell ref="DC105:DC107"/>
    <mergeCell ref="DD105:DD107"/>
    <mergeCell ref="DE105:DE107"/>
    <mergeCell ref="DF105:DF107"/>
    <mergeCell ref="DG105:DG107"/>
    <mergeCell ref="DH105:DH107"/>
    <mergeCell ref="DI105:DI107"/>
    <mergeCell ref="DJ105:DJ107"/>
    <mergeCell ref="CS105:CS107"/>
    <mergeCell ref="CT105:CT107"/>
    <mergeCell ref="CU105:CU107"/>
    <mergeCell ref="CV105:CV107"/>
    <mergeCell ref="CW105:CW107"/>
    <mergeCell ref="CX105:CX107"/>
    <mergeCell ref="CY105:CY107"/>
    <mergeCell ref="CZ105:CZ107"/>
    <mergeCell ref="DA105:DA107"/>
    <mergeCell ref="CJ105:CJ107"/>
    <mergeCell ref="CK105:CK107"/>
    <mergeCell ref="CL105:CL107"/>
    <mergeCell ref="CM105:CM107"/>
    <mergeCell ref="CN105:CN107"/>
    <mergeCell ref="CO105:CO107"/>
    <mergeCell ref="CP105:CP107"/>
    <mergeCell ref="CQ105:CQ107"/>
    <mergeCell ref="CR105:CR107"/>
    <mergeCell ref="AD105:AD107"/>
    <mergeCell ref="AE105:AE107"/>
    <mergeCell ref="AF105:AF107"/>
    <mergeCell ref="AG105:AG107"/>
    <mergeCell ref="AH105:AH107"/>
    <mergeCell ref="AI105:AI107"/>
    <mergeCell ref="AJ105:AJ107"/>
    <mergeCell ref="AK105:AK107"/>
    <mergeCell ref="AL105:AL107"/>
    <mergeCell ref="AM105:AM107"/>
    <mergeCell ref="AN105:AN107"/>
    <mergeCell ref="AO105:AO107"/>
    <mergeCell ref="AP105:AP107"/>
    <mergeCell ref="AQ105:AQ107"/>
    <mergeCell ref="AR105:AR107"/>
    <mergeCell ref="AS105:AS107"/>
    <mergeCell ref="AT105:AT107"/>
    <mergeCell ref="AU105:AU107"/>
    <mergeCell ref="AV105:AV107"/>
    <mergeCell ref="AW105:AW107"/>
    <mergeCell ref="AX105:AX107"/>
    <mergeCell ref="CE105:CE107"/>
    <mergeCell ref="CF105:CF107"/>
    <mergeCell ref="CG105:CG107"/>
    <mergeCell ref="CH105:CH107"/>
    <mergeCell ref="CI105:CI107"/>
    <mergeCell ref="BR105:BR107"/>
    <mergeCell ref="BS105:BS107"/>
    <mergeCell ref="BT105:BT107"/>
    <mergeCell ref="BU105:BU107"/>
    <mergeCell ref="CM97:CM98"/>
    <mergeCell ref="CN97:CN98"/>
    <mergeCell ref="CO97:CO98"/>
    <mergeCell ref="CP97:CP98"/>
    <mergeCell ref="BV97:BV98"/>
    <mergeCell ref="BW97:BW98"/>
    <mergeCell ref="BX97:BX98"/>
    <mergeCell ref="BY97:BY98"/>
    <mergeCell ref="BZ97:BZ98"/>
    <mergeCell ref="CA97:CA98"/>
    <mergeCell ref="CB97:CB98"/>
    <mergeCell ref="CC97:CC98"/>
    <mergeCell ref="BL97:BL98"/>
    <mergeCell ref="BM97:BM98"/>
    <mergeCell ref="BN97:BN98"/>
    <mergeCell ref="BO97:BO98"/>
    <mergeCell ref="BP97:BP98"/>
    <mergeCell ref="BQ97:BQ98"/>
    <mergeCell ref="BR97:BR98"/>
    <mergeCell ref="CQ97:CQ98"/>
    <mergeCell ref="CR97:CR98"/>
    <mergeCell ref="CS97:CS98"/>
    <mergeCell ref="CT97:CT98"/>
    <mergeCell ref="CU97:CU98"/>
    <mergeCell ref="CD97:CD98"/>
    <mergeCell ref="CE97:CE98"/>
    <mergeCell ref="CF97:CF98"/>
    <mergeCell ref="CG97:CG98"/>
    <mergeCell ref="AZ105:AZ107"/>
    <mergeCell ref="BA105:BA107"/>
    <mergeCell ref="BB105:BB107"/>
    <mergeCell ref="BC105:BC107"/>
    <mergeCell ref="BD105:BD107"/>
    <mergeCell ref="BE105:BE107"/>
    <mergeCell ref="BF105:BF107"/>
    <mergeCell ref="BG105:BG107"/>
    <mergeCell ref="BH105:BH107"/>
    <mergeCell ref="BV105:BV107"/>
    <mergeCell ref="BW105:BW107"/>
    <mergeCell ref="BX105:BX107"/>
    <mergeCell ref="BY105:BY107"/>
    <mergeCell ref="BZ105:BZ107"/>
    <mergeCell ref="BI105:BI107"/>
    <mergeCell ref="BJ105:BJ107"/>
    <mergeCell ref="BK105:BK107"/>
    <mergeCell ref="BL105:BL107"/>
    <mergeCell ref="BM105:BM107"/>
    <mergeCell ref="CJ97:CJ98"/>
    <mergeCell ref="CK97:CK98"/>
    <mergeCell ref="CL97:CL98"/>
    <mergeCell ref="BU97:BU98"/>
    <mergeCell ref="DE97:DE98"/>
    <mergeCell ref="DF97:DF98"/>
    <mergeCell ref="DG97:DG98"/>
    <mergeCell ref="DH97:DH98"/>
    <mergeCell ref="DI97:DI98"/>
    <mergeCell ref="DJ97:DJ98"/>
    <mergeCell ref="DK97:DK98"/>
    <mergeCell ref="DL97:DL98"/>
    <mergeCell ref="DM97:DM98"/>
    <mergeCell ref="CV97:CV98"/>
    <mergeCell ref="CW97:CW98"/>
    <mergeCell ref="CX97:CX98"/>
    <mergeCell ref="CY97:CY98"/>
    <mergeCell ref="CZ97:CZ98"/>
    <mergeCell ref="DA97:DA98"/>
    <mergeCell ref="DB97:DB98"/>
    <mergeCell ref="DC97:DC98"/>
    <mergeCell ref="DD97:DD98"/>
    <mergeCell ref="BC97:BC98"/>
    <mergeCell ref="BS97:BS98"/>
    <mergeCell ref="BT97:BT98"/>
    <mergeCell ref="BF97:BF98"/>
    <mergeCell ref="BG97:BG98"/>
    <mergeCell ref="BH97:BH98"/>
    <mergeCell ref="BI97:BI98"/>
    <mergeCell ref="BJ97:BJ98"/>
    <mergeCell ref="BK97:BK98"/>
    <mergeCell ref="AT97:AT98"/>
    <mergeCell ref="AU97:AU98"/>
    <mergeCell ref="AV97:AV98"/>
    <mergeCell ref="AW97:AW98"/>
    <mergeCell ref="AX97:AX98"/>
    <mergeCell ref="AY97:AY98"/>
    <mergeCell ref="AZ97:AZ98"/>
    <mergeCell ref="BA97:BA98"/>
    <mergeCell ref="BB97:BB98"/>
    <mergeCell ref="BD97:BD98"/>
    <mergeCell ref="BE97:BE98"/>
    <mergeCell ref="CH97:CH98"/>
    <mergeCell ref="CI97:CI98"/>
    <mergeCell ref="DO93:DO95"/>
    <mergeCell ref="AD97:AD98"/>
    <mergeCell ref="AE97:AE98"/>
    <mergeCell ref="AF97:AF98"/>
    <mergeCell ref="AG97:AG98"/>
    <mergeCell ref="AH97:AH98"/>
    <mergeCell ref="AI97:AI98"/>
    <mergeCell ref="AJ97:AJ98"/>
    <mergeCell ref="AK97:AK98"/>
    <mergeCell ref="AL97:AL98"/>
    <mergeCell ref="AM97:AM98"/>
    <mergeCell ref="AN97:AN98"/>
    <mergeCell ref="AO97:AO98"/>
    <mergeCell ref="AP97:AP98"/>
    <mergeCell ref="AQ97:AQ98"/>
    <mergeCell ref="AR97:AR98"/>
    <mergeCell ref="AS97:AS98"/>
    <mergeCell ref="CY93:CY95"/>
    <mergeCell ref="CZ93:CZ95"/>
    <mergeCell ref="DA93:DA95"/>
    <mergeCell ref="DB93:DB95"/>
    <mergeCell ref="DC93:DC95"/>
    <mergeCell ref="DD93:DD95"/>
    <mergeCell ref="DE93:DE95"/>
    <mergeCell ref="DF93:DF95"/>
    <mergeCell ref="DG93:DG95"/>
    <mergeCell ref="CP93:CP95"/>
    <mergeCell ref="CQ93:CQ95"/>
    <mergeCell ref="CR93:CR95"/>
    <mergeCell ref="AD93:AD95"/>
    <mergeCell ref="AE93:AE95"/>
    <mergeCell ref="AF93:AF95"/>
    <mergeCell ref="AG93:AG95"/>
    <mergeCell ref="AH93:AH95"/>
    <mergeCell ref="AI93:AI95"/>
    <mergeCell ref="AJ93:AJ95"/>
    <mergeCell ref="AK93:AK95"/>
    <mergeCell ref="AL93:AL95"/>
    <mergeCell ref="AM93:AM95"/>
    <mergeCell ref="AN93:AN95"/>
    <mergeCell ref="AO93:AO95"/>
    <mergeCell ref="AP93:AP95"/>
    <mergeCell ref="AQ93:AQ95"/>
    <mergeCell ref="AR93:AR95"/>
    <mergeCell ref="AS93:AS95"/>
    <mergeCell ref="AT93:AT95"/>
    <mergeCell ref="AU93:AU95"/>
    <mergeCell ref="BO93:BO95"/>
    <mergeCell ref="BP93:BP95"/>
    <mergeCell ref="BQ93:BQ95"/>
    <mergeCell ref="BR93:BR95"/>
    <mergeCell ref="BS93:BS95"/>
    <mergeCell ref="BT93:BT95"/>
    <mergeCell ref="BU93:BU95"/>
    <mergeCell ref="BV93:BV95"/>
    <mergeCell ref="BW93:BW95"/>
    <mergeCell ref="BF93:BF95"/>
    <mergeCell ref="BG93:BG95"/>
    <mergeCell ref="BH93:BH95"/>
    <mergeCell ref="BI93:BI95"/>
    <mergeCell ref="CA75:CA81"/>
    <mergeCell ref="CB75:CB81"/>
    <mergeCell ref="CC75:CC81"/>
    <mergeCell ref="BQ75:BQ81"/>
    <mergeCell ref="BR75:BR81"/>
    <mergeCell ref="BS75:BS81"/>
    <mergeCell ref="BT75:BT81"/>
    <mergeCell ref="BU75:BU81"/>
    <mergeCell ref="AV93:AV95"/>
    <mergeCell ref="BX93:BX95"/>
    <mergeCell ref="BY93:BY95"/>
    <mergeCell ref="BZ93:BZ95"/>
    <mergeCell ref="CA93:CA95"/>
    <mergeCell ref="CB93:CB95"/>
    <mergeCell ref="CC93:CC95"/>
    <mergeCell ref="DK75:DK81"/>
    <mergeCell ref="DL75:DL81"/>
    <mergeCell ref="DM75:DM81"/>
    <mergeCell ref="DN75:DN81"/>
    <mergeCell ref="BJ93:BJ95"/>
    <mergeCell ref="BK93:BK95"/>
    <mergeCell ref="BL93:BL95"/>
    <mergeCell ref="BM93:BM95"/>
    <mergeCell ref="BN93:BN95"/>
    <mergeCell ref="CS93:CS95"/>
    <mergeCell ref="CT93:CT95"/>
    <mergeCell ref="CU93:CU95"/>
    <mergeCell ref="CV93:CV95"/>
    <mergeCell ref="CW93:CW95"/>
    <mergeCell ref="CX93:CX95"/>
    <mergeCell ref="CG93:CG95"/>
    <mergeCell ref="CH93:CH95"/>
    <mergeCell ref="CI93:CI95"/>
    <mergeCell ref="CJ93:CJ95"/>
    <mergeCell ref="BN75:BN81"/>
    <mergeCell ref="BO75:BO81"/>
    <mergeCell ref="BP75:BP81"/>
    <mergeCell ref="CK93:CK95"/>
    <mergeCell ref="CL93:CL95"/>
    <mergeCell ref="CM93:CM95"/>
    <mergeCell ref="CN93:CN95"/>
    <mergeCell ref="CO93:CO95"/>
    <mergeCell ref="CD93:CD95"/>
    <mergeCell ref="CE93:CE95"/>
    <mergeCell ref="CF93:CF95"/>
    <mergeCell ref="DL93:DL95"/>
    <mergeCell ref="DM93:DM95"/>
    <mergeCell ref="CS75:CS81"/>
    <mergeCell ref="CT75:CT81"/>
    <mergeCell ref="CU75:CU81"/>
    <mergeCell ref="CV75:CV81"/>
    <mergeCell ref="CW75:CW81"/>
    <mergeCell ref="CX75:CX81"/>
    <mergeCell ref="CY75:CY81"/>
    <mergeCell ref="CZ75:CZ81"/>
    <mergeCell ref="DA75:DA81"/>
    <mergeCell ref="CD75:CD81"/>
    <mergeCell ref="DB75:DB81"/>
    <mergeCell ref="DC75:DC81"/>
    <mergeCell ref="DD75:DD81"/>
    <mergeCell ref="DE75:DE81"/>
    <mergeCell ref="DF75:DF81"/>
    <mergeCell ref="DG75:DG81"/>
    <mergeCell ref="DH75:DH81"/>
    <mergeCell ref="DI75:DI81"/>
    <mergeCell ref="DJ75:DJ81"/>
    <mergeCell ref="CE75:CE81"/>
    <mergeCell ref="CF75:CF81"/>
    <mergeCell ref="CG75:CG81"/>
    <mergeCell ref="CH75:CH81"/>
    <mergeCell ref="CI75:CI81"/>
    <mergeCell ref="DI93:DI95"/>
    <mergeCell ref="AW93:AW95"/>
    <mergeCell ref="AX93:AX95"/>
    <mergeCell ref="AY93:AY95"/>
    <mergeCell ref="AZ93:AZ95"/>
    <mergeCell ref="BA93:BA95"/>
    <mergeCell ref="BB93:BB95"/>
    <mergeCell ref="BC93:BC95"/>
    <mergeCell ref="BD93:BD95"/>
    <mergeCell ref="BE93:BE95"/>
    <mergeCell ref="DN61:DN63"/>
    <mergeCell ref="DO61:DO63"/>
    <mergeCell ref="AD75:AD81"/>
    <mergeCell ref="AE75:AE81"/>
    <mergeCell ref="AF75:AF81"/>
    <mergeCell ref="AG75:AG81"/>
    <mergeCell ref="AH75:AH81"/>
    <mergeCell ref="AI75:AI81"/>
    <mergeCell ref="AJ75:AJ81"/>
    <mergeCell ref="AK75:AK81"/>
    <mergeCell ref="AL75:AL81"/>
    <mergeCell ref="AM75:AM81"/>
    <mergeCell ref="AN75:AN81"/>
    <mergeCell ref="AO75:AO81"/>
    <mergeCell ref="AP75:AP81"/>
    <mergeCell ref="AQ75:AQ81"/>
    <mergeCell ref="AR75:AR81"/>
    <mergeCell ref="AS75:AS81"/>
    <mergeCell ref="AT75:AT81"/>
    <mergeCell ref="AU75:AU81"/>
    <mergeCell ref="AV75:AV81"/>
    <mergeCell ref="AW75:AW81"/>
    <mergeCell ref="AX75:AX81"/>
    <mergeCell ref="CM61:CM63"/>
    <mergeCell ref="CN61:CN63"/>
    <mergeCell ref="CO61:CO63"/>
    <mergeCell ref="CP61:CP63"/>
    <mergeCell ref="CQ61:CQ63"/>
    <mergeCell ref="CR61:CR63"/>
    <mergeCell ref="CS61:CS63"/>
    <mergeCell ref="CT61:CT63"/>
    <mergeCell ref="BX61:BX63"/>
    <mergeCell ref="BY61:BY63"/>
    <mergeCell ref="BZ61:BZ63"/>
    <mergeCell ref="CA61:CA63"/>
    <mergeCell ref="CB61:CB63"/>
    <mergeCell ref="CC61:CC63"/>
    <mergeCell ref="CJ75:CJ81"/>
    <mergeCell ref="CK75:CK81"/>
    <mergeCell ref="CL75:CL81"/>
    <mergeCell ref="CM75:CM81"/>
    <mergeCell ref="CN75:CN81"/>
    <mergeCell ref="CO75:CO81"/>
    <mergeCell ref="CP75:CP81"/>
    <mergeCell ref="CQ75:CQ81"/>
    <mergeCell ref="CR75:CR81"/>
    <mergeCell ref="CU61:CU63"/>
    <mergeCell ref="CD61:CD63"/>
    <mergeCell ref="CE61:CE63"/>
    <mergeCell ref="CF61:CF63"/>
    <mergeCell ref="CG61:CG63"/>
    <mergeCell ref="AZ75:AZ81"/>
    <mergeCell ref="BA75:BA81"/>
    <mergeCell ref="BB75:BB81"/>
    <mergeCell ref="BC75:BC81"/>
    <mergeCell ref="BD75:BD81"/>
    <mergeCell ref="BE75:BE81"/>
    <mergeCell ref="BF75:BF81"/>
    <mergeCell ref="BG75:BG81"/>
    <mergeCell ref="BH75:BH81"/>
    <mergeCell ref="BV75:BV81"/>
    <mergeCell ref="BW75:BW81"/>
    <mergeCell ref="BX75:BX81"/>
    <mergeCell ref="BY75:BY81"/>
    <mergeCell ref="BZ75:BZ81"/>
    <mergeCell ref="BI75:BI81"/>
    <mergeCell ref="BJ75:BJ81"/>
    <mergeCell ref="BK75:BK81"/>
    <mergeCell ref="BL75:BL81"/>
    <mergeCell ref="BM75:BM81"/>
    <mergeCell ref="CH61:CH63"/>
    <mergeCell ref="CI61:CI63"/>
    <mergeCell ref="CJ61:CJ63"/>
    <mergeCell ref="CK61:CK63"/>
    <mergeCell ref="CL61:CL63"/>
    <mergeCell ref="BU61:BU63"/>
    <mergeCell ref="BV61:BV63"/>
    <mergeCell ref="BW61:BW63"/>
    <mergeCell ref="DE61:DE63"/>
    <mergeCell ref="DF61:DF63"/>
    <mergeCell ref="DG61:DG63"/>
    <mergeCell ref="DH61:DH63"/>
    <mergeCell ref="DI61:DI63"/>
    <mergeCell ref="DJ61:DJ63"/>
    <mergeCell ref="DK61:DK63"/>
    <mergeCell ref="DL61:DL63"/>
    <mergeCell ref="DM61:DM63"/>
    <mergeCell ref="CV61:CV63"/>
    <mergeCell ref="CW61:CW63"/>
    <mergeCell ref="CX61:CX63"/>
    <mergeCell ref="CY61:CY63"/>
    <mergeCell ref="CZ61:CZ63"/>
    <mergeCell ref="DA61:DA63"/>
    <mergeCell ref="DB61:DB63"/>
    <mergeCell ref="DC61:DC63"/>
    <mergeCell ref="DD61:DD63"/>
    <mergeCell ref="BL61:BL63"/>
    <mergeCell ref="BM61:BM63"/>
    <mergeCell ref="BN61:BN63"/>
    <mergeCell ref="BO61:BO63"/>
    <mergeCell ref="BP61:BP63"/>
    <mergeCell ref="BQ61:BQ63"/>
    <mergeCell ref="BR61:BR63"/>
    <mergeCell ref="BS61:BS63"/>
    <mergeCell ref="BT61:BT63"/>
    <mergeCell ref="BC61:BC63"/>
    <mergeCell ref="BD61:BD63"/>
    <mergeCell ref="BE61:BE63"/>
    <mergeCell ref="BF61:BF63"/>
    <mergeCell ref="BG61:BG63"/>
    <mergeCell ref="BH61:BH63"/>
    <mergeCell ref="BI61:BI63"/>
    <mergeCell ref="BJ61:BJ63"/>
    <mergeCell ref="BK61:BK63"/>
    <mergeCell ref="AT61:AT63"/>
    <mergeCell ref="AU61:AU63"/>
    <mergeCell ref="AV61:AV63"/>
    <mergeCell ref="AW61:AW63"/>
    <mergeCell ref="AX61:AX63"/>
    <mergeCell ref="AY61:AY63"/>
    <mergeCell ref="AZ61:AZ63"/>
    <mergeCell ref="BA61:BA63"/>
    <mergeCell ref="BB61:BB63"/>
    <mergeCell ref="DH51:DH55"/>
    <mergeCell ref="DI51:DI55"/>
    <mergeCell ref="DJ51:DJ55"/>
    <mergeCell ref="DK51:DK55"/>
    <mergeCell ref="DL51:DL55"/>
    <mergeCell ref="DM51:DM55"/>
    <mergeCell ref="DN51:DN55"/>
    <mergeCell ref="DO51:DO55"/>
    <mergeCell ref="CZ51:CZ55"/>
    <mergeCell ref="DA51:DA55"/>
    <mergeCell ref="DB51:DB55"/>
    <mergeCell ref="DC51:DC55"/>
    <mergeCell ref="DD51:DD55"/>
    <mergeCell ref="DE51:DE55"/>
    <mergeCell ref="DF51:DF55"/>
    <mergeCell ref="DG51:DG55"/>
    <mergeCell ref="CM51:CM55"/>
    <mergeCell ref="CN51:CN55"/>
    <mergeCell ref="CO51:CO55"/>
    <mergeCell ref="BX51:BX55"/>
    <mergeCell ref="BY51:BY55"/>
    <mergeCell ref="BZ51:BZ55"/>
    <mergeCell ref="CA51:CA55"/>
    <mergeCell ref="AD61:AD63"/>
    <mergeCell ref="AE61:AE63"/>
    <mergeCell ref="AF61:AF63"/>
    <mergeCell ref="AG61:AG63"/>
    <mergeCell ref="AH61:AH63"/>
    <mergeCell ref="AI61:AI63"/>
    <mergeCell ref="AJ61:AJ63"/>
    <mergeCell ref="AK61:AK63"/>
    <mergeCell ref="AL61:AL63"/>
    <mergeCell ref="AM61:AM63"/>
    <mergeCell ref="AN61:AN63"/>
    <mergeCell ref="AO61:AO63"/>
    <mergeCell ref="AP61:AP63"/>
    <mergeCell ref="AQ61:AQ63"/>
    <mergeCell ref="AR61:AR63"/>
    <mergeCell ref="AS61:AS63"/>
    <mergeCell ref="CY51:CY55"/>
    <mergeCell ref="CP51:CP55"/>
    <mergeCell ref="CQ51:CQ55"/>
    <mergeCell ref="CR51:CR55"/>
    <mergeCell ref="CS51:CS55"/>
    <mergeCell ref="CT51:CT55"/>
    <mergeCell ref="CU51:CU55"/>
    <mergeCell ref="CV51:CV55"/>
    <mergeCell ref="CW51:CW55"/>
    <mergeCell ref="CX51:CX55"/>
    <mergeCell ref="CG51:CG55"/>
    <mergeCell ref="CH51:CH55"/>
    <mergeCell ref="CI51:CI55"/>
    <mergeCell ref="CJ51:CJ55"/>
    <mergeCell ref="CK51:CK55"/>
    <mergeCell ref="CL51:CL55"/>
    <mergeCell ref="CB51:CB55"/>
    <mergeCell ref="CC51:CC55"/>
    <mergeCell ref="CD51:CD55"/>
    <mergeCell ref="CE51:CE55"/>
    <mergeCell ref="CF51:CF55"/>
    <mergeCell ref="BO51:BO55"/>
    <mergeCell ref="BP51:BP55"/>
    <mergeCell ref="BQ51:BQ55"/>
    <mergeCell ref="BR51:BR55"/>
    <mergeCell ref="BS51:BS55"/>
    <mergeCell ref="BT51:BT55"/>
    <mergeCell ref="BU51:BU55"/>
    <mergeCell ref="BV51:BV55"/>
    <mergeCell ref="BW51:BW55"/>
    <mergeCell ref="BF51:BF55"/>
    <mergeCell ref="BG51:BG55"/>
    <mergeCell ref="BH51:BH55"/>
    <mergeCell ref="BI51:BI55"/>
    <mergeCell ref="BJ51:BJ55"/>
    <mergeCell ref="BK51:BK55"/>
    <mergeCell ref="BL51:BL55"/>
    <mergeCell ref="BM51:BM55"/>
    <mergeCell ref="BN51:BN55"/>
    <mergeCell ref="AW51:AW55"/>
    <mergeCell ref="AX51:AX55"/>
    <mergeCell ref="AY51:AY55"/>
    <mergeCell ref="AZ51:AZ55"/>
    <mergeCell ref="BA51:BA55"/>
    <mergeCell ref="BB51:BB55"/>
    <mergeCell ref="BC51:BC55"/>
    <mergeCell ref="BD51:BD55"/>
    <mergeCell ref="BE51:BE55"/>
    <mergeCell ref="DK38:DK39"/>
    <mergeCell ref="DL38:DL39"/>
    <mergeCell ref="DM38:DM39"/>
    <mergeCell ref="DN38:DN39"/>
    <mergeCell ref="DO38:DO39"/>
    <mergeCell ref="AD51:AD55"/>
    <mergeCell ref="AE51:AE55"/>
    <mergeCell ref="AF51:AF55"/>
    <mergeCell ref="AG51:AG55"/>
    <mergeCell ref="AH51:AH55"/>
    <mergeCell ref="AI51:AI55"/>
    <mergeCell ref="AJ51:AJ55"/>
    <mergeCell ref="AK51:AK55"/>
    <mergeCell ref="AL51:AL55"/>
    <mergeCell ref="AM51:AM55"/>
    <mergeCell ref="AN51:AN55"/>
    <mergeCell ref="AO51:AO55"/>
    <mergeCell ref="AP51:AP55"/>
    <mergeCell ref="AQ51:AQ55"/>
    <mergeCell ref="AR51:AR55"/>
    <mergeCell ref="AS51:AS55"/>
    <mergeCell ref="AT51:AT55"/>
    <mergeCell ref="AU51:AU55"/>
    <mergeCell ref="AV51:AV55"/>
    <mergeCell ref="DB38:DB39"/>
    <mergeCell ref="DC38:DC39"/>
    <mergeCell ref="DD38:DD39"/>
    <mergeCell ref="DE38:DE39"/>
    <mergeCell ref="DF38:DF39"/>
    <mergeCell ref="DG38:DG39"/>
    <mergeCell ref="DH38:DH39"/>
    <mergeCell ref="DI38:DI39"/>
    <mergeCell ref="BT38:BT39"/>
    <mergeCell ref="BU38:BU39"/>
    <mergeCell ref="BV38:BV39"/>
    <mergeCell ref="BW38:BW39"/>
    <mergeCell ref="BX38:BX39"/>
    <mergeCell ref="BY38:BY39"/>
    <mergeCell ref="BZ38:BZ39"/>
    <mergeCell ref="DJ38:DJ39"/>
    <mergeCell ref="CS38:CS39"/>
    <mergeCell ref="CT38:CT39"/>
    <mergeCell ref="CU38:CU39"/>
    <mergeCell ref="CV38:CV39"/>
    <mergeCell ref="CW38:CW39"/>
    <mergeCell ref="CX38:CX39"/>
    <mergeCell ref="CY38:CY39"/>
    <mergeCell ref="CZ38:CZ39"/>
    <mergeCell ref="DA38:DA39"/>
    <mergeCell ref="CJ38:CJ39"/>
    <mergeCell ref="CK38:CK39"/>
    <mergeCell ref="CL38:CL39"/>
    <mergeCell ref="CM38:CM39"/>
    <mergeCell ref="CN38:CN39"/>
    <mergeCell ref="CO38:CO39"/>
    <mergeCell ref="CP38:CP39"/>
    <mergeCell ref="CQ38:CQ39"/>
    <mergeCell ref="CR38:CR39"/>
    <mergeCell ref="DJ36:DJ37"/>
    <mergeCell ref="DK36:DK37"/>
    <mergeCell ref="DL36:DL37"/>
    <mergeCell ref="BI38:BI39"/>
    <mergeCell ref="BJ38:BJ39"/>
    <mergeCell ref="BK38:BK39"/>
    <mergeCell ref="BL38:BL39"/>
    <mergeCell ref="BM38:BM39"/>
    <mergeCell ref="BN38:BN39"/>
    <mergeCell ref="BO38:BO39"/>
    <mergeCell ref="BP38:BP39"/>
    <mergeCell ref="BQ38:BQ39"/>
    <mergeCell ref="AZ38:AZ39"/>
    <mergeCell ref="BA38:BA39"/>
    <mergeCell ref="BB38:BB39"/>
    <mergeCell ref="BC38:BC39"/>
    <mergeCell ref="BD38:BD39"/>
    <mergeCell ref="BE38:BE39"/>
    <mergeCell ref="BF38:BF39"/>
    <mergeCell ref="BG38:BG39"/>
    <mergeCell ref="BH38:BH39"/>
    <mergeCell ref="CA38:CA39"/>
    <mergeCell ref="CB38:CB39"/>
    <mergeCell ref="CC38:CC39"/>
    <mergeCell ref="CD38:CD39"/>
    <mergeCell ref="CE38:CE39"/>
    <mergeCell ref="CF38:CF39"/>
    <mergeCell ref="CG38:CG39"/>
    <mergeCell ref="CH38:CH39"/>
    <mergeCell ref="CI38:CI39"/>
    <mergeCell ref="BR38:BR39"/>
    <mergeCell ref="BS38:BS39"/>
    <mergeCell ref="CS36:CS37"/>
    <mergeCell ref="CT36:CT37"/>
    <mergeCell ref="CU36:CU37"/>
    <mergeCell ref="DN36:DN37"/>
    <mergeCell ref="DO36:DO37"/>
    <mergeCell ref="AD38:AD39"/>
    <mergeCell ref="AE38:AE39"/>
    <mergeCell ref="AF38:AF39"/>
    <mergeCell ref="AG38:AG39"/>
    <mergeCell ref="AH38:AH39"/>
    <mergeCell ref="AI38:AI39"/>
    <mergeCell ref="AJ38:AJ39"/>
    <mergeCell ref="AK38:AK39"/>
    <mergeCell ref="AL38:AL39"/>
    <mergeCell ref="AM38:AM39"/>
    <mergeCell ref="AN38:AN39"/>
    <mergeCell ref="AO38:AO39"/>
    <mergeCell ref="AP38:AP39"/>
    <mergeCell ref="AQ38:AQ39"/>
    <mergeCell ref="AR38:AR39"/>
    <mergeCell ref="AS38:AS39"/>
    <mergeCell ref="AT38:AT39"/>
    <mergeCell ref="AU38:AU39"/>
    <mergeCell ref="AV38:AV39"/>
    <mergeCell ref="AW38:AW39"/>
    <mergeCell ref="AX38:AX39"/>
    <mergeCell ref="AY38:AY39"/>
    <mergeCell ref="DE36:DE37"/>
    <mergeCell ref="DF36:DF37"/>
    <mergeCell ref="DG36:DG37"/>
    <mergeCell ref="DH36:DH37"/>
    <mergeCell ref="DI36:DI37"/>
    <mergeCell ref="CF36:CF37"/>
    <mergeCell ref="CG36:CG37"/>
    <mergeCell ref="CH36:CH37"/>
    <mergeCell ref="CI36:CI37"/>
    <mergeCell ref="CJ36:CJ37"/>
    <mergeCell ref="CK36:CK37"/>
    <mergeCell ref="CL36:CL37"/>
    <mergeCell ref="BU36:BU37"/>
    <mergeCell ref="BV36:BV37"/>
    <mergeCell ref="BW36:BW37"/>
    <mergeCell ref="BX36:BX37"/>
    <mergeCell ref="BY36:BY37"/>
    <mergeCell ref="BZ36:BZ37"/>
    <mergeCell ref="CA36:CA37"/>
    <mergeCell ref="CB36:CB37"/>
    <mergeCell ref="CC36:CC37"/>
    <mergeCell ref="CV36:CV37"/>
    <mergeCell ref="CW36:CW37"/>
    <mergeCell ref="CX36:CX37"/>
    <mergeCell ref="CY36:CY37"/>
    <mergeCell ref="CZ36:CZ37"/>
    <mergeCell ref="DA36:DA37"/>
    <mergeCell ref="DB36:DB37"/>
    <mergeCell ref="DC36:DC37"/>
    <mergeCell ref="DD36:DD37"/>
    <mergeCell ref="CM36:CM37"/>
    <mergeCell ref="CN36:CN37"/>
    <mergeCell ref="CO36:CO37"/>
    <mergeCell ref="CP36:CP37"/>
    <mergeCell ref="CQ36:CQ37"/>
    <mergeCell ref="CR36:CR37"/>
    <mergeCell ref="BO36:BO37"/>
    <mergeCell ref="BP36:BP37"/>
    <mergeCell ref="BQ36:BQ37"/>
    <mergeCell ref="BR36:BR37"/>
    <mergeCell ref="BS36:BS37"/>
    <mergeCell ref="BT36:BT37"/>
    <mergeCell ref="BC36:BC37"/>
    <mergeCell ref="BD36:BD37"/>
    <mergeCell ref="BE36:BE37"/>
    <mergeCell ref="BF36:BF37"/>
    <mergeCell ref="BG36:BG37"/>
    <mergeCell ref="BH36:BH37"/>
    <mergeCell ref="BI36:BI37"/>
    <mergeCell ref="BJ36:BJ37"/>
    <mergeCell ref="BK36:BK37"/>
    <mergeCell ref="CD36:CD37"/>
    <mergeCell ref="CE36:CE37"/>
    <mergeCell ref="DH28:DH30"/>
    <mergeCell ref="DI28:DI30"/>
    <mergeCell ref="DJ28:DJ30"/>
    <mergeCell ref="DK28:DK30"/>
    <mergeCell ref="DL28:DL30"/>
    <mergeCell ref="DM28:DM30"/>
    <mergeCell ref="DN28:DN30"/>
    <mergeCell ref="DO28:DO30"/>
    <mergeCell ref="CZ28:CZ30"/>
    <mergeCell ref="DA28:DA30"/>
    <mergeCell ref="DB28:DB30"/>
    <mergeCell ref="DC28:DC30"/>
    <mergeCell ref="DD28:DD30"/>
    <mergeCell ref="DE28:DE30"/>
    <mergeCell ref="DF28:DF30"/>
    <mergeCell ref="DG28:DG30"/>
    <mergeCell ref="CM28:CM30"/>
    <mergeCell ref="CN28:CN30"/>
    <mergeCell ref="CO28:CO30"/>
    <mergeCell ref="CY28:CY30"/>
    <mergeCell ref="CP28:CP30"/>
    <mergeCell ref="CQ28:CQ30"/>
    <mergeCell ref="CR28:CR30"/>
    <mergeCell ref="CS28:CS30"/>
    <mergeCell ref="CT28:CT30"/>
    <mergeCell ref="CU28:CU30"/>
    <mergeCell ref="CV28:CV30"/>
    <mergeCell ref="CW28:CW30"/>
    <mergeCell ref="CX28:CX30"/>
    <mergeCell ref="CG28:CG30"/>
    <mergeCell ref="CH28:CH30"/>
    <mergeCell ref="CI28:CI30"/>
    <mergeCell ref="CJ28:CJ30"/>
    <mergeCell ref="CK28:CK30"/>
    <mergeCell ref="CL28:CL30"/>
    <mergeCell ref="AT36:AT37"/>
    <mergeCell ref="AU36:AU37"/>
    <mergeCell ref="AV36:AV37"/>
    <mergeCell ref="AW36:AW37"/>
    <mergeCell ref="AX36:AX37"/>
    <mergeCell ref="AY36:AY37"/>
    <mergeCell ref="AZ36:AZ37"/>
    <mergeCell ref="BA36:BA37"/>
    <mergeCell ref="BB36:BB37"/>
    <mergeCell ref="BX28:BX30"/>
    <mergeCell ref="BY28:BY30"/>
    <mergeCell ref="BZ28:BZ30"/>
    <mergeCell ref="CA28:CA30"/>
    <mergeCell ref="BL36:BL37"/>
    <mergeCell ref="BM36:BM37"/>
    <mergeCell ref="BN36:BN37"/>
    <mergeCell ref="BL28:BL30"/>
    <mergeCell ref="BM28:BM30"/>
    <mergeCell ref="BN28:BN30"/>
    <mergeCell ref="BD28:BD30"/>
    <mergeCell ref="BE28:BE30"/>
    <mergeCell ref="CB28:CB30"/>
    <mergeCell ref="CC28:CC30"/>
    <mergeCell ref="CD28:CD30"/>
    <mergeCell ref="CE28:CE30"/>
    <mergeCell ref="CF28:CF30"/>
    <mergeCell ref="AF36:AF37"/>
    <mergeCell ref="AG36:AG37"/>
    <mergeCell ref="AH36:AH37"/>
    <mergeCell ref="AI36:AI37"/>
    <mergeCell ref="AJ36:AJ37"/>
    <mergeCell ref="AK36:AK37"/>
    <mergeCell ref="AL36:AL37"/>
    <mergeCell ref="AM36:AM37"/>
    <mergeCell ref="AN36:AN37"/>
    <mergeCell ref="AO36:AO37"/>
    <mergeCell ref="AP36:AP37"/>
    <mergeCell ref="AQ36:AQ37"/>
    <mergeCell ref="AR36:AR37"/>
    <mergeCell ref="AS36:AS37"/>
    <mergeCell ref="BC28:BC30"/>
    <mergeCell ref="AN28:AN30"/>
    <mergeCell ref="AO28:AO30"/>
    <mergeCell ref="AP28:AP30"/>
    <mergeCell ref="AQ28:AQ30"/>
    <mergeCell ref="AR28:AR30"/>
    <mergeCell ref="AS28:AS30"/>
    <mergeCell ref="AT28:AT30"/>
    <mergeCell ref="AU28:AU30"/>
    <mergeCell ref="AV28:AV30"/>
    <mergeCell ref="BO28:BO30"/>
    <mergeCell ref="BP28:BP30"/>
    <mergeCell ref="BQ28:BQ30"/>
    <mergeCell ref="BR28:BR30"/>
    <mergeCell ref="BS28:BS30"/>
    <mergeCell ref="BT28:BT30"/>
    <mergeCell ref="BU28:BU30"/>
    <mergeCell ref="BV28:BV30"/>
    <mergeCell ref="BW28:BW30"/>
    <mergeCell ref="BF28:BF30"/>
    <mergeCell ref="BG28:BG30"/>
    <mergeCell ref="BH28:BH30"/>
    <mergeCell ref="BI28:BI30"/>
    <mergeCell ref="BJ28:BJ30"/>
    <mergeCell ref="BK28:BK30"/>
    <mergeCell ref="AL28:AL30"/>
    <mergeCell ref="AM28:AM30"/>
    <mergeCell ref="AB121:AB124"/>
    <mergeCell ref="AC121:AC124"/>
    <mergeCell ref="AB127:AB131"/>
    <mergeCell ref="AC127:AC131"/>
    <mergeCell ref="AB141:AB142"/>
    <mergeCell ref="AC141:AC142"/>
    <mergeCell ref="AB147:AB148"/>
    <mergeCell ref="AC147:AC148"/>
    <mergeCell ref="AD28:AD30"/>
    <mergeCell ref="AW28:AW30"/>
    <mergeCell ref="AX28:AX30"/>
    <mergeCell ref="AY28:AY30"/>
    <mergeCell ref="AZ28:AZ30"/>
    <mergeCell ref="BA28:BA30"/>
    <mergeCell ref="BB28:BB30"/>
    <mergeCell ref="AY75:AY81"/>
    <mergeCell ref="AY105:AY107"/>
    <mergeCell ref="AT116:AT117"/>
    <mergeCell ref="AU116:AU117"/>
    <mergeCell ref="AV116:AV117"/>
    <mergeCell ref="AW116:AW117"/>
    <mergeCell ref="AX116:AX117"/>
    <mergeCell ref="AY116:AY117"/>
    <mergeCell ref="AZ116:AZ117"/>
    <mergeCell ref="BA116:BA117"/>
    <mergeCell ref="BB116:BB117"/>
    <mergeCell ref="AB111:AB113"/>
    <mergeCell ref="AC111:AC113"/>
    <mergeCell ref="AB116:AB117"/>
    <mergeCell ref="AC116:AC117"/>
    <mergeCell ref="AD36:AD37"/>
    <mergeCell ref="AE36:AE37"/>
    <mergeCell ref="Z121:Z124"/>
    <mergeCell ref="AA121:AA124"/>
    <mergeCell ref="Z111:Z113"/>
    <mergeCell ref="AA111:AA113"/>
    <mergeCell ref="Z61:Z63"/>
    <mergeCell ref="AA61:AA63"/>
    <mergeCell ref="AE28:AE30"/>
    <mergeCell ref="AF28:AF30"/>
    <mergeCell ref="AG28:AG30"/>
    <mergeCell ref="AH28:AH30"/>
    <mergeCell ref="AI28:AI30"/>
    <mergeCell ref="AJ28:AJ30"/>
    <mergeCell ref="AK28:AK30"/>
    <mergeCell ref="AB28:AB30"/>
    <mergeCell ref="AC28:AC30"/>
    <mergeCell ref="AB36:AB37"/>
    <mergeCell ref="AC36:AC37"/>
    <mergeCell ref="AB38:AB39"/>
    <mergeCell ref="AC38:AC39"/>
    <mergeCell ref="AB51:AB55"/>
    <mergeCell ref="AC51:AC55"/>
    <mergeCell ref="AB61:AB63"/>
    <mergeCell ref="AC61:AC63"/>
    <mergeCell ref="AB75:AB81"/>
    <mergeCell ref="AC75:AC81"/>
    <mergeCell ref="AB93:AB95"/>
    <mergeCell ref="AC93:AC95"/>
    <mergeCell ref="AB97:AB98"/>
    <mergeCell ref="AC97:AC98"/>
    <mergeCell ref="AB105:AB107"/>
    <mergeCell ref="AC105:AC107"/>
    <mergeCell ref="AA28:AA30"/>
    <mergeCell ref="Y141:Y142"/>
    <mergeCell ref="Z141:Z142"/>
    <mergeCell ref="AA141:AA142"/>
    <mergeCell ref="E147:E148"/>
    <mergeCell ref="F147:F148"/>
    <mergeCell ref="G147:G148"/>
    <mergeCell ref="H147:H148"/>
    <mergeCell ref="I147:I148"/>
    <mergeCell ref="J147:J148"/>
    <mergeCell ref="K147:K148"/>
    <mergeCell ref="L147:L148"/>
    <mergeCell ref="M147:M148"/>
    <mergeCell ref="N147:N148"/>
    <mergeCell ref="O147:O148"/>
    <mergeCell ref="P147:P148"/>
    <mergeCell ref="Q147:Q148"/>
    <mergeCell ref="R147:R148"/>
    <mergeCell ref="S147:S148"/>
    <mergeCell ref="T147:T148"/>
    <mergeCell ref="U147:U148"/>
    <mergeCell ref="V147:V148"/>
    <mergeCell ref="W147:W148"/>
    <mergeCell ref="X147:X148"/>
    <mergeCell ref="Y147:Y148"/>
    <mergeCell ref="Z147:Z148"/>
    <mergeCell ref="AA147:AA148"/>
    <mergeCell ref="X127:X131"/>
    <mergeCell ref="Y127:Y131"/>
    <mergeCell ref="Z127:Z131"/>
    <mergeCell ref="AA127:AA131"/>
    <mergeCell ref="E141:E142"/>
    <mergeCell ref="F141:F142"/>
    <mergeCell ref="G141:G142"/>
    <mergeCell ref="H141:H142"/>
    <mergeCell ref="I141:I142"/>
    <mergeCell ref="J141:J142"/>
    <mergeCell ref="K141:K142"/>
    <mergeCell ref="L141:L142"/>
    <mergeCell ref="M141:M142"/>
    <mergeCell ref="N141:N142"/>
    <mergeCell ref="O141:O142"/>
    <mergeCell ref="P141:P142"/>
    <mergeCell ref="Q141:Q142"/>
    <mergeCell ref="R141:R142"/>
    <mergeCell ref="S141:S142"/>
    <mergeCell ref="T141:T142"/>
    <mergeCell ref="U141:U142"/>
    <mergeCell ref="V141:V142"/>
    <mergeCell ref="W141:W142"/>
    <mergeCell ref="X141:X142"/>
    <mergeCell ref="O127:O131"/>
    <mergeCell ref="P127:P131"/>
    <mergeCell ref="Q127:Q131"/>
    <mergeCell ref="R127:R131"/>
    <mergeCell ref="S127:S131"/>
    <mergeCell ref="T127:T131"/>
    <mergeCell ref="U127:U131"/>
    <mergeCell ref="V127:V131"/>
    <mergeCell ref="W127:W131"/>
    <mergeCell ref="F127:F131"/>
    <mergeCell ref="G127:G131"/>
    <mergeCell ref="H127:H131"/>
    <mergeCell ref="I127:I131"/>
    <mergeCell ref="J127:J131"/>
    <mergeCell ref="K127:K131"/>
    <mergeCell ref="L127:L131"/>
    <mergeCell ref="M127:M131"/>
    <mergeCell ref="N127:N131"/>
    <mergeCell ref="AA116:AA117"/>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E116:E117"/>
    <mergeCell ref="F116:F117"/>
    <mergeCell ref="G116:G117"/>
    <mergeCell ref="H116:H117"/>
    <mergeCell ref="I116:I117"/>
    <mergeCell ref="J116:J117"/>
    <mergeCell ref="K116:K117"/>
    <mergeCell ref="L116:L117"/>
    <mergeCell ref="M116:M117"/>
    <mergeCell ref="N116:N117"/>
    <mergeCell ref="O116:O117"/>
    <mergeCell ref="P116:P117"/>
    <mergeCell ref="Q116:Q117"/>
    <mergeCell ref="R116:R117"/>
    <mergeCell ref="E105:E107"/>
    <mergeCell ref="F105:F107"/>
    <mergeCell ref="G105:G107"/>
    <mergeCell ref="H105:H107"/>
    <mergeCell ref="I105:I107"/>
    <mergeCell ref="J105:J107"/>
    <mergeCell ref="K105:K107"/>
    <mergeCell ref="L105:L107"/>
    <mergeCell ref="M105:M107"/>
    <mergeCell ref="N105:N107"/>
    <mergeCell ref="O105:O107"/>
    <mergeCell ref="P105:P107"/>
    <mergeCell ref="Q105:Q107"/>
    <mergeCell ref="R105:R107"/>
    <mergeCell ref="F111:F113"/>
    <mergeCell ref="G111:G113"/>
    <mergeCell ref="H111:H113"/>
    <mergeCell ref="I111:I113"/>
    <mergeCell ref="O75:O81"/>
    <mergeCell ref="P75:P81"/>
    <mergeCell ref="Q75:Q81"/>
    <mergeCell ref="R75:R81"/>
    <mergeCell ref="S75:S81"/>
    <mergeCell ref="T75:T81"/>
    <mergeCell ref="U75:U81"/>
    <mergeCell ref="V75:V81"/>
    <mergeCell ref="W75:W81"/>
    <mergeCell ref="X75:X81"/>
    <mergeCell ref="V116:V117"/>
    <mergeCell ref="W116:W117"/>
    <mergeCell ref="X116:X117"/>
    <mergeCell ref="O97:O98"/>
    <mergeCell ref="P97:P98"/>
    <mergeCell ref="Q97:Q98"/>
    <mergeCell ref="R97:R98"/>
    <mergeCell ref="O111:O113"/>
    <mergeCell ref="P111:P113"/>
    <mergeCell ref="Q111:Q113"/>
    <mergeCell ref="R111:R113"/>
    <mergeCell ref="S111:S113"/>
    <mergeCell ref="T111:T113"/>
    <mergeCell ref="U111:U113"/>
    <mergeCell ref="V111:V113"/>
    <mergeCell ref="W111:W113"/>
    <mergeCell ref="O61:O63"/>
    <mergeCell ref="P61:P63"/>
    <mergeCell ref="Q61:Q63"/>
    <mergeCell ref="R61:R63"/>
    <mergeCell ref="S61:S63"/>
    <mergeCell ref="T61:T63"/>
    <mergeCell ref="U61:U63"/>
    <mergeCell ref="V61:V63"/>
    <mergeCell ref="Y116:Y117"/>
    <mergeCell ref="Z116:Z117"/>
    <mergeCell ref="AA75:AA81"/>
    <mergeCell ref="V105:V107"/>
    <mergeCell ref="W105:W107"/>
    <mergeCell ref="X105:X107"/>
    <mergeCell ref="Y105:Y107"/>
    <mergeCell ref="Z105:Z107"/>
    <mergeCell ref="AA105:AA107"/>
    <mergeCell ref="S116:S117"/>
    <mergeCell ref="T116:T117"/>
    <mergeCell ref="U116:U117"/>
    <mergeCell ref="Y75:Y81"/>
    <mergeCell ref="Z75:Z81"/>
    <mergeCell ref="W61:W63"/>
    <mergeCell ref="X61:X63"/>
    <mergeCell ref="Y61:Y63"/>
    <mergeCell ref="AA97:AA98"/>
    <mergeCell ref="U97:U98"/>
    <mergeCell ref="V97:V98"/>
    <mergeCell ref="W97:W98"/>
    <mergeCell ref="X97:X98"/>
    <mergeCell ref="Y97:Y98"/>
    <mergeCell ref="Z97:Z98"/>
    <mergeCell ref="Y38:Y39"/>
    <mergeCell ref="Z38:Z39"/>
    <mergeCell ref="AA38:AA39"/>
    <mergeCell ref="E51:E55"/>
    <mergeCell ref="F51:F55"/>
    <mergeCell ref="G51:G55"/>
    <mergeCell ref="H51:H55"/>
    <mergeCell ref="I51:I55"/>
    <mergeCell ref="J51:J55"/>
    <mergeCell ref="K51:K55"/>
    <mergeCell ref="L51:L55"/>
    <mergeCell ref="M51:M55"/>
    <mergeCell ref="N51:N55"/>
    <mergeCell ref="O51:O55"/>
    <mergeCell ref="P51:P55"/>
    <mergeCell ref="Q51:Q55"/>
    <mergeCell ref="R51:R55"/>
    <mergeCell ref="S51:S55"/>
    <mergeCell ref="T51:T55"/>
    <mergeCell ref="U51:U55"/>
    <mergeCell ref="V51:V55"/>
    <mergeCell ref="W51:W55"/>
    <mergeCell ref="X51:X55"/>
    <mergeCell ref="Y51:Y55"/>
    <mergeCell ref="Z51:Z55"/>
    <mergeCell ref="AA51:AA55"/>
    <mergeCell ref="V36:V37"/>
    <mergeCell ref="W36:W37"/>
    <mergeCell ref="X36:X37"/>
    <mergeCell ref="Y36:Y37"/>
    <mergeCell ref="Z36:Z37"/>
    <mergeCell ref="AA36:AA37"/>
    <mergeCell ref="G38:G39"/>
    <mergeCell ref="H38:H39"/>
    <mergeCell ref="I38:I39"/>
    <mergeCell ref="J38:J39"/>
    <mergeCell ref="K38:K39"/>
    <mergeCell ref="L38:L39"/>
    <mergeCell ref="M38:M39"/>
    <mergeCell ref="N38:N39"/>
    <mergeCell ref="O38:O39"/>
    <mergeCell ref="P38:P39"/>
    <mergeCell ref="Q38:Q39"/>
    <mergeCell ref="R38:R39"/>
    <mergeCell ref="S38:S39"/>
    <mergeCell ref="T38:T39"/>
    <mergeCell ref="U38:U39"/>
    <mergeCell ref="V38:V39"/>
    <mergeCell ref="K36:K37"/>
    <mergeCell ref="L36:L37"/>
    <mergeCell ref="M36:M37"/>
    <mergeCell ref="N36:N37"/>
    <mergeCell ref="O36:O37"/>
    <mergeCell ref="P36:P37"/>
    <mergeCell ref="Q36:Q37"/>
    <mergeCell ref="R36:R37"/>
    <mergeCell ref="W38:W39"/>
    <mergeCell ref="X38:X39"/>
    <mergeCell ref="J111:J113"/>
    <mergeCell ref="E127:E131"/>
    <mergeCell ref="D61:D63"/>
    <mergeCell ref="E61:E63"/>
    <mergeCell ref="D75:D81"/>
    <mergeCell ref="D105:D107"/>
    <mergeCell ref="D111:D113"/>
    <mergeCell ref="D116:D117"/>
    <mergeCell ref="F93:F95"/>
    <mergeCell ref="G93:G95"/>
    <mergeCell ref="D121:D124"/>
    <mergeCell ref="T36:T37"/>
    <mergeCell ref="U36:U37"/>
    <mergeCell ref="I75:I81"/>
    <mergeCell ref="J75:J81"/>
    <mergeCell ref="K75:K81"/>
    <mergeCell ref="L75:L81"/>
    <mergeCell ref="M75:M81"/>
    <mergeCell ref="S36:S37"/>
    <mergeCell ref="F61:F63"/>
    <mergeCell ref="G61:G63"/>
    <mergeCell ref="H61:H63"/>
    <mergeCell ref="I61:I63"/>
    <mergeCell ref="J61:J63"/>
    <mergeCell ref="K61:K63"/>
    <mergeCell ref="L61:L63"/>
    <mergeCell ref="M61:M63"/>
    <mergeCell ref="N61:N63"/>
    <mergeCell ref="K111:K113"/>
    <mergeCell ref="L111:L113"/>
    <mergeCell ref="M111:M113"/>
    <mergeCell ref="N111:N113"/>
    <mergeCell ref="O28:O30"/>
    <mergeCell ref="P28:P30"/>
    <mergeCell ref="Q28:Q30"/>
    <mergeCell ref="R28:R30"/>
    <mergeCell ref="S28:S30"/>
    <mergeCell ref="T28:T30"/>
    <mergeCell ref="U28:U30"/>
    <mergeCell ref="V28:V30"/>
    <mergeCell ref="W28:W30"/>
    <mergeCell ref="X28:X30"/>
    <mergeCell ref="Y28:Y30"/>
    <mergeCell ref="Z28:Z30"/>
    <mergeCell ref="I93:I95"/>
    <mergeCell ref="J93:J95"/>
    <mergeCell ref="D127:D131"/>
    <mergeCell ref="D141:D142"/>
    <mergeCell ref="D147:D148"/>
    <mergeCell ref="E28:E30"/>
    <mergeCell ref="F28:F30"/>
    <mergeCell ref="G28:G30"/>
    <mergeCell ref="H28:H30"/>
    <mergeCell ref="I28:I30"/>
    <mergeCell ref="J28:J30"/>
    <mergeCell ref="E36:E37"/>
    <mergeCell ref="E38:E39"/>
    <mergeCell ref="F36:F37"/>
    <mergeCell ref="F38:F39"/>
    <mergeCell ref="G36:G37"/>
    <mergeCell ref="H36:H37"/>
    <mergeCell ref="I36:I37"/>
    <mergeCell ref="J36:J37"/>
    <mergeCell ref="E111:E113"/>
    <mergeCell ref="AA93:AA95"/>
    <mergeCell ref="U93:U95"/>
    <mergeCell ref="V93:V95"/>
    <mergeCell ref="W93:W95"/>
    <mergeCell ref="X93:X95"/>
    <mergeCell ref="Y93:Y95"/>
    <mergeCell ref="Z93:Z95"/>
    <mergeCell ref="O93:O95"/>
    <mergeCell ref="P93:P95"/>
    <mergeCell ref="Q93:Q95"/>
    <mergeCell ref="R93:R95"/>
    <mergeCell ref="S93:S95"/>
    <mergeCell ref="T93:T95"/>
    <mergeCell ref="S97:S98"/>
    <mergeCell ref="T97:T98"/>
    <mergeCell ref="X111:X113"/>
    <mergeCell ref="Y111:Y113"/>
    <mergeCell ref="S105:S107"/>
    <mergeCell ref="T105:T107"/>
    <mergeCell ref="U105:U107"/>
    <mergeCell ref="D28:D30"/>
    <mergeCell ref="D36:D37"/>
    <mergeCell ref="D38:D39"/>
    <mergeCell ref="D51:D55"/>
    <mergeCell ref="I97:I98"/>
    <mergeCell ref="J97:J98"/>
    <mergeCell ref="K97:K98"/>
    <mergeCell ref="L97:L98"/>
    <mergeCell ref="M97:M98"/>
    <mergeCell ref="N97:N98"/>
    <mergeCell ref="D97:D98"/>
    <mergeCell ref="E97:E98"/>
    <mergeCell ref="F97:F98"/>
    <mergeCell ref="G97:G98"/>
    <mergeCell ref="H97:H98"/>
    <mergeCell ref="D93:D95"/>
    <mergeCell ref="E93:E95"/>
    <mergeCell ref="K93:K95"/>
    <mergeCell ref="L93:L95"/>
    <mergeCell ref="M93:M95"/>
    <mergeCell ref="N93:N95"/>
    <mergeCell ref="K28:K30"/>
    <mergeCell ref="L28:L30"/>
    <mergeCell ref="M28:M30"/>
    <mergeCell ref="N28:N30"/>
    <mergeCell ref="E75:E81"/>
    <mergeCell ref="F75:F81"/>
    <mergeCell ref="G75:G81"/>
    <mergeCell ref="H75:H81"/>
    <mergeCell ref="H93:H95"/>
    <mergeCell ref="N75:N81"/>
  </mergeCells>
  <pageMargins left="0.70866141732283472" right="0.70866141732283472" top="0.78740157480314965" bottom="0.78740157480314965" header="0.31496062992125984" footer="0.31496062992125984"/>
  <pageSetup paperSize="8" scale="75" orientation="landscape" verticalDpi="0" r:id="rId1"/>
  <drawing r:id="rId2"/>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Org ab 10 TEW</vt:lpstr>
      <vt:lpstr>Zusammenfassung</vt:lpstr>
      <vt:lpstr>Bearbeitungshinweise</vt:lpstr>
      <vt:lpstr>Hilfstabelle VZÄ IST</vt:lpstr>
      <vt:lpstr>'Org ab 10 TEW'!Druckbereich</vt:lpstr>
      <vt:lpstr>'Hilfstabelle VZÄ IST'!Drucktitel</vt:lpstr>
      <vt:lpstr>'Org ab 10 TEW'!Drucktitel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2026-01-13T12:52:55Z</cp:lastPrinted>
  <dcterms:created xsi:type="dcterms:W3CDTF">2025-03-12T12:51:40Z</dcterms:created>
  <dcterms:modified xsi:type="dcterms:W3CDTF">2026-03-04T10:00:27Z</dcterms:modified>
</cp:coreProperties>
</file>